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630" yWindow="540" windowWidth="15015" windowHeight="13740"/>
  </bookViews>
  <sheets>
    <sheet name="интернат гимн" sheetId="39" r:id="rId1"/>
  </sheets>
  <definedNames>
    <definedName name="_xlnm.Print_Area" localSheetId="0">'интернат гимн'!$A$1:$U$357</definedName>
  </definedNames>
  <calcPr calcId="125725"/>
</workbook>
</file>

<file path=xl/calcChain.xml><?xml version="1.0" encoding="utf-8"?>
<calcChain xmlns="http://schemas.openxmlformats.org/spreadsheetml/2006/main">
  <c r="D364" i="39"/>
  <c r="E364"/>
  <c r="F364"/>
  <c r="G364"/>
  <c r="H364"/>
  <c r="I364"/>
  <c r="J364"/>
  <c r="K364"/>
  <c r="L364"/>
  <c r="M364"/>
  <c r="N364"/>
  <c r="O364"/>
  <c r="P364"/>
  <c r="Q364"/>
  <c r="R364"/>
  <c r="S364"/>
  <c r="T364"/>
  <c r="C364"/>
  <c r="D355"/>
  <c r="E355"/>
  <c r="F355"/>
  <c r="G355"/>
  <c r="H355"/>
  <c r="I355"/>
  <c r="J355"/>
  <c r="K355"/>
  <c r="L355"/>
  <c r="M355"/>
  <c r="N355"/>
  <c r="O355"/>
  <c r="P355"/>
  <c r="Q355"/>
  <c r="R355"/>
  <c r="S355"/>
  <c r="T355"/>
  <c r="U355"/>
  <c r="C355"/>
  <c r="D351"/>
  <c r="E351"/>
  <c r="F351"/>
  <c r="G351"/>
  <c r="H351"/>
  <c r="I351"/>
  <c r="J351"/>
  <c r="K351"/>
  <c r="L351"/>
  <c r="M351"/>
  <c r="N351"/>
  <c r="O351"/>
  <c r="P351"/>
  <c r="Q351"/>
  <c r="R351"/>
  <c r="S351"/>
  <c r="T351"/>
  <c r="U351"/>
  <c r="D354"/>
  <c r="E354"/>
  <c r="F354"/>
  <c r="G354"/>
  <c r="H354"/>
  <c r="I354"/>
  <c r="J354"/>
  <c r="K354"/>
  <c r="L354"/>
  <c r="M354"/>
  <c r="N354"/>
  <c r="O354"/>
  <c r="P354"/>
  <c r="Q354"/>
  <c r="R354"/>
  <c r="S354"/>
  <c r="T354"/>
  <c r="U354"/>
  <c r="C354"/>
  <c r="E341"/>
  <c r="F341"/>
  <c r="G341"/>
  <c r="H341"/>
  <c r="I341"/>
  <c r="J341"/>
  <c r="K341"/>
  <c r="L341"/>
  <c r="M341"/>
  <c r="N341"/>
  <c r="O341"/>
  <c r="P341"/>
  <c r="Q341"/>
  <c r="R341"/>
  <c r="S341"/>
  <c r="T341"/>
  <c r="U341"/>
  <c r="D341"/>
  <c r="D333"/>
  <c r="E333"/>
  <c r="F333"/>
  <c r="G333"/>
  <c r="H333"/>
  <c r="I333"/>
  <c r="J333"/>
  <c r="K333"/>
  <c r="L333"/>
  <c r="M333"/>
  <c r="N333"/>
  <c r="O333"/>
  <c r="P333"/>
  <c r="Q333"/>
  <c r="R333"/>
  <c r="S333"/>
  <c r="T333"/>
  <c r="U333"/>
  <c r="C333"/>
  <c r="D316"/>
  <c r="E316"/>
  <c r="F316"/>
  <c r="G316"/>
  <c r="H316"/>
  <c r="I316"/>
  <c r="J316"/>
  <c r="K316"/>
  <c r="L316"/>
  <c r="M316"/>
  <c r="N316"/>
  <c r="O316"/>
  <c r="P316"/>
  <c r="Q316"/>
  <c r="R316"/>
  <c r="S316"/>
  <c r="T316"/>
  <c r="U316"/>
  <c r="C316"/>
  <c r="D319"/>
  <c r="E319"/>
  <c r="F319"/>
  <c r="G319"/>
  <c r="H319"/>
  <c r="I319"/>
  <c r="J319"/>
  <c r="K319"/>
  <c r="L319"/>
  <c r="M319"/>
  <c r="N319"/>
  <c r="O319"/>
  <c r="P319"/>
  <c r="Q319"/>
  <c r="R319"/>
  <c r="S319"/>
  <c r="T319"/>
  <c r="U319"/>
  <c r="C319"/>
  <c r="E304"/>
  <c r="F304"/>
  <c r="G304"/>
  <c r="H304"/>
  <c r="I304"/>
  <c r="J304"/>
  <c r="K304"/>
  <c r="L304"/>
  <c r="M304"/>
  <c r="N304"/>
  <c r="O304"/>
  <c r="P304"/>
  <c r="Q304"/>
  <c r="R304"/>
  <c r="S304"/>
  <c r="T304"/>
  <c r="U304"/>
  <c r="D304"/>
  <c r="E296"/>
  <c r="F296"/>
  <c r="G296"/>
  <c r="H296"/>
  <c r="I296"/>
  <c r="J296"/>
  <c r="K296"/>
  <c r="L296"/>
  <c r="M296"/>
  <c r="N296"/>
  <c r="O296"/>
  <c r="P296"/>
  <c r="Q296"/>
  <c r="R296"/>
  <c r="S296"/>
  <c r="T296"/>
  <c r="U296"/>
  <c r="D296"/>
  <c r="C296"/>
  <c r="D261"/>
  <c r="D269"/>
  <c r="D280"/>
  <c r="D283"/>
  <c r="E283"/>
  <c r="F283"/>
  <c r="G283"/>
  <c r="H283"/>
  <c r="I283"/>
  <c r="J283"/>
  <c r="K283"/>
  <c r="L283"/>
  <c r="M283"/>
  <c r="N283"/>
  <c r="O283"/>
  <c r="P283"/>
  <c r="Q283"/>
  <c r="R283"/>
  <c r="S283"/>
  <c r="T283"/>
  <c r="U283"/>
  <c r="C283"/>
  <c r="E269"/>
  <c r="F269"/>
  <c r="G269"/>
  <c r="H269"/>
  <c r="I269"/>
  <c r="J269"/>
  <c r="K269"/>
  <c r="L269"/>
  <c r="M269"/>
  <c r="N269"/>
  <c r="O269"/>
  <c r="P269"/>
  <c r="Q269"/>
  <c r="R269"/>
  <c r="S269"/>
  <c r="T269"/>
  <c r="U269"/>
  <c r="E261"/>
  <c r="F261"/>
  <c r="G261"/>
  <c r="H261"/>
  <c r="I261"/>
  <c r="J261"/>
  <c r="K261"/>
  <c r="L261"/>
  <c r="M261"/>
  <c r="N261"/>
  <c r="O261"/>
  <c r="P261"/>
  <c r="Q261"/>
  <c r="R261"/>
  <c r="S261"/>
  <c r="T261"/>
  <c r="U261"/>
  <c r="C261"/>
  <c r="D245"/>
  <c r="D235"/>
  <c r="D239"/>
  <c r="D248"/>
  <c r="E248"/>
  <c r="F248"/>
  <c r="G248"/>
  <c r="H248"/>
  <c r="I248"/>
  <c r="J248"/>
  <c r="K248"/>
  <c r="L248"/>
  <c r="M248"/>
  <c r="N248"/>
  <c r="O248"/>
  <c r="P248"/>
  <c r="Q248"/>
  <c r="R248"/>
  <c r="S248"/>
  <c r="T248"/>
  <c r="U248"/>
  <c r="C248"/>
  <c r="E235"/>
  <c r="F235"/>
  <c r="G235"/>
  <c r="H235"/>
  <c r="I235"/>
  <c r="J235"/>
  <c r="K235"/>
  <c r="L235"/>
  <c r="M235"/>
  <c r="N235"/>
  <c r="O235"/>
  <c r="P235"/>
  <c r="Q235"/>
  <c r="R235"/>
  <c r="S235"/>
  <c r="T235"/>
  <c r="U235"/>
  <c r="C227"/>
  <c r="D227"/>
  <c r="E227"/>
  <c r="F227"/>
  <c r="G227"/>
  <c r="H227"/>
  <c r="I227"/>
  <c r="J227"/>
  <c r="K227"/>
  <c r="L227"/>
  <c r="M227"/>
  <c r="N227"/>
  <c r="O227"/>
  <c r="P227"/>
  <c r="Q227"/>
  <c r="R227"/>
  <c r="S227"/>
  <c r="T227"/>
  <c r="U227"/>
  <c r="E211"/>
  <c r="F211"/>
  <c r="G211"/>
  <c r="H211"/>
  <c r="I211"/>
  <c r="J211"/>
  <c r="K211"/>
  <c r="L211"/>
  <c r="M211"/>
  <c r="N211"/>
  <c r="O211"/>
  <c r="P211"/>
  <c r="Q211"/>
  <c r="R211"/>
  <c r="S211"/>
  <c r="T211"/>
  <c r="U211"/>
  <c r="D211"/>
  <c r="D214"/>
  <c r="E214"/>
  <c r="F214"/>
  <c r="G214"/>
  <c r="H214"/>
  <c r="I214"/>
  <c r="J214"/>
  <c r="K214"/>
  <c r="L214"/>
  <c r="M214"/>
  <c r="N214"/>
  <c r="O214"/>
  <c r="P214"/>
  <c r="Q214"/>
  <c r="R214"/>
  <c r="S214"/>
  <c r="T214"/>
  <c r="U214"/>
  <c r="C214"/>
  <c r="E200"/>
  <c r="F200"/>
  <c r="G200"/>
  <c r="H200"/>
  <c r="I200"/>
  <c r="J200"/>
  <c r="K200"/>
  <c r="L200"/>
  <c r="M200"/>
  <c r="N200"/>
  <c r="O200"/>
  <c r="P200"/>
  <c r="Q200"/>
  <c r="R200"/>
  <c r="S200"/>
  <c r="T200"/>
  <c r="U200"/>
  <c r="D200"/>
  <c r="D192"/>
  <c r="E192"/>
  <c r="F192"/>
  <c r="G192"/>
  <c r="H192"/>
  <c r="I192"/>
  <c r="J192"/>
  <c r="K192"/>
  <c r="L192"/>
  <c r="M192"/>
  <c r="N192"/>
  <c r="O192"/>
  <c r="P192"/>
  <c r="Q192"/>
  <c r="R192"/>
  <c r="S192"/>
  <c r="T192"/>
  <c r="U192"/>
  <c r="C192"/>
  <c r="D157"/>
  <c r="E157"/>
  <c r="F157"/>
  <c r="G157"/>
  <c r="H157"/>
  <c r="I157"/>
  <c r="J157"/>
  <c r="K157"/>
  <c r="L157"/>
  <c r="M157"/>
  <c r="N157"/>
  <c r="O157"/>
  <c r="P157"/>
  <c r="Q157"/>
  <c r="R157"/>
  <c r="S157"/>
  <c r="T157"/>
  <c r="U157"/>
  <c r="C157"/>
  <c r="D178"/>
  <c r="E178"/>
  <c r="F178"/>
  <c r="G178"/>
  <c r="H178"/>
  <c r="I178"/>
  <c r="J178"/>
  <c r="K178"/>
  <c r="L178"/>
  <c r="M178"/>
  <c r="N178"/>
  <c r="O178"/>
  <c r="P178"/>
  <c r="Q178"/>
  <c r="R178"/>
  <c r="S178"/>
  <c r="T178"/>
  <c r="U178"/>
  <c r="C178"/>
  <c r="E175"/>
  <c r="F175"/>
  <c r="G175"/>
  <c r="H175"/>
  <c r="I175"/>
  <c r="J175"/>
  <c r="K175"/>
  <c r="L175"/>
  <c r="M175"/>
  <c r="N175"/>
  <c r="O175"/>
  <c r="P175"/>
  <c r="Q175"/>
  <c r="R175"/>
  <c r="S175"/>
  <c r="T175"/>
  <c r="U175"/>
  <c r="D175"/>
  <c r="E164"/>
  <c r="F164"/>
  <c r="G164"/>
  <c r="H164"/>
  <c r="I164"/>
  <c r="J164"/>
  <c r="K164"/>
  <c r="L164"/>
  <c r="M164"/>
  <c r="N164"/>
  <c r="O164"/>
  <c r="P164"/>
  <c r="Q164"/>
  <c r="R164"/>
  <c r="S164"/>
  <c r="T164"/>
  <c r="U164"/>
  <c r="D164"/>
  <c r="C168"/>
  <c r="E131"/>
  <c r="F131"/>
  <c r="G131"/>
  <c r="H131"/>
  <c r="I131"/>
  <c r="J131"/>
  <c r="K131"/>
  <c r="L131"/>
  <c r="M131"/>
  <c r="N131"/>
  <c r="O131"/>
  <c r="P131"/>
  <c r="Q131"/>
  <c r="R131"/>
  <c r="S131"/>
  <c r="T131"/>
  <c r="U131"/>
  <c r="D131"/>
  <c r="D141"/>
  <c r="D144"/>
  <c r="E144"/>
  <c r="F144"/>
  <c r="G144"/>
  <c r="H144"/>
  <c r="I144"/>
  <c r="J144"/>
  <c r="K144"/>
  <c r="L144"/>
  <c r="M144"/>
  <c r="N144"/>
  <c r="O144"/>
  <c r="P144"/>
  <c r="Q144"/>
  <c r="R144"/>
  <c r="S144"/>
  <c r="T144"/>
  <c r="U144"/>
  <c r="C144"/>
  <c r="D122"/>
  <c r="E122"/>
  <c r="F122"/>
  <c r="G122"/>
  <c r="H122"/>
  <c r="I122"/>
  <c r="J122"/>
  <c r="K122"/>
  <c r="L122"/>
  <c r="M122"/>
  <c r="N122"/>
  <c r="O122"/>
  <c r="P122"/>
  <c r="Q122"/>
  <c r="R122"/>
  <c r="S122"/>
  <c r="T122"/>
  <c r="U122"/>
  <c r="C122"/>
  <c r="D109"/>
  <c r="E109"/>
  <c r="F109"/>
  <c r="G109"/>
  <c r="H109"/>
  <c r="I109"/>
  <c r="J109"/>
  <c r="K109"/>
  <c r="L109"/>
  <c r="M109"/>
  <c r="N109"/>
  <c r="O109"/>
  <c r="P109"/>
  <c r="Q109"/>
  <c r="R109"/>
  <c r="S109"/>
  <c r="T109"/>
  <c r="U109"/>
  <c r="C109"/>
  <c r="C96"/>
  <c r="D96"/>
  <c r="E96"/>
  <c r="F96"/>
  <c r="G96"/>
  <c r="H96"/>
  <c r="I96"/>
  <c r="J96"/>
  <c r="K96"/>
  <c r="L96"/>
  <c r="M96"/>
  <c r="N96"/>
  <c r="O96"/>
  <c r="P96"/>
  <c r="Q96"/>
  <c r="R96"/>
  <c r="S96"/>
  <c r="T96"/>
  <c r="U96"/>
  <c r="D87"/>
  <c r="E87"/>
  <c r="F87"/>
  <c r="G87"/>
  <c r="H87"/>
  <c r="I87"/>
  <c r="J87"/>
  <c r="K87"/>
  <c r="L87"/>
  <c r="M87"/>
  <c r="N87"/>
  <c r="O87"/>
  <c r="P87"/>
  <c r="Q87"/>
  <c r="R87"/>
  <c r="S87"/>
  <c r="T87"/>
  <c r="U87"/>
  <c r="C87"/>
  <c r="U74"/>
  <c r="D74"/>
  <c r="E74"/>
  <c r="F74"/>
  <c r="G74"/>
  <c r="H74"/>
  <c r="I74"/>
  <c r="J74"/>
  <c r="K74"/>
  <c r="L74"/>
  <c r="M74"/>
  <c r="N74"/>
  <c r="O74"/>
  <c r="P74"/>
  <c r="Q74"/>
  <c r="R74"/>
  <c r="S74"/>
  <c r="T74"/>
  <c r="C74"/>
  <c r="D71"/>
  <c r="E71"/>
  <c r="F71"/>
  <c r="G71"/>
  <c r="H71"/>
  <c r="I71"/>
  <c r="J71"/>
  <c r="K71"/>
  <c r="L71"/>
  <c r="M71"/>
  <c r="N71"/>
  <c r="O71"/>
  <c r="P71"/>
  <c r="Q71"/>
  <c r="R71"/>
  <c r="S71"/>
  <c r="T71"/>
  <c r="U71"/>
  <c r="C71"/>
  <c r="D249" l="1"/>
  <c r="C179"/>
  <c r="D53"/>
  <c r="E53"/>
  <c r="F53"/>
  <c r="G53"/>
  <c r="H53"/>
  <c r="I53"/>
  <c r="J53"/>
  <c r="K53"/>
  <c r="L53"/>
  <c r="M53"/>
  <c r="N53"/>
  <c r="O53"/>
  <c r="P53"/>
  <c r="Q53"/>
  <c r="R53"/>
  <c r="S53"/>
  <c r="T53"/>
  <c r="U53"/>
  <c r="C53"/>
  <c r="D39"/>
  <c r="E39"/>
  <c r="F39"/>
  <c r="G39"/>
  <c r="H39"/>
  <c r="I39"/>
  <c r="J39"/>
  <c r="K39"/>
  <c r="L39"/>
  <c r="M39"/>
  <c r="N39"/>
  <c r="O39"/>
  <c r="P39"/>
  <c r="Q39"/>
  <c r="R39"/>
  <c r="S39"/>
  <c r="T39"/>
  <c r="U39"/>
  <c r="C39"/>
  <c r="D17" l="1"/>
  <c r="E17"/>
  <c r="F17"/>
  <c r="G17"/>
  <c r="H17"/>
  <c r="I17"/>
  <c r="J17"/>
  <c r="K17"/>
  <c r="L17"/>
  <c r="M17"/>
  <c r="N17"/>
  <c r="O17"/>
  <c r="P17"/>
  <c r="Q17"/>
  <c r="R17"/>
  <c r="S17"/>
  <c r="T17"/>
  <c r="U17"/>
  <c r="C17"/>
  <c r="D36"/>
  <c r="D106"/>
  <c r="E106"/>
  <c r="F106"/>
  <c r="G106"/>
  <c r="H106"/>
  <c r="I106"/>
  <c r="J106"/>
  <c r="K106"/>
  <c r="L106"/>
  <c r="M106"/>
  <c r="N106"/>
  <c r="O106"/>
  <c r="P106"/>
  <c r="Q106"/>
  <c r="R106"/>
  <c r="S106"/>
  <c r="T106"/>
  <c r="U106"/>
  <c r="C106"/>
  <c r="D26"/>
  <c r="U345"/>
  <c r="T345"/>
  <c r="S345"/>
  <c r="R345"/>
  <c r="Q345"/>
  <c r="P345"/>
  <c r="O345"/>
  <c r="N345"/>
  <c r="M345"/>
  <c r="L345"/>
  <c r="K345"/>
  <c r="J345"/>
  <c r="I345"/>
  <c r="H345"/>
  <c r="G345"/>
  <c r="F345"/>
  <c r="E345"/>
  <c r="D345"/>
  <c r="C345"/>
  <c r="U308"/>
  <c r="U320" s="1"/>
  <c r="T308"/>
  <c r="T320" s="1"/>
  <c r="S308"/>
  <c r="S320" s="1"/>
  <c r="R308"/>
  <c r="R320" s="1"/>
  <c r="Q308"/>
  <c r="Q320" s="1"/>
  <c r="P308"/>
  <c r="P320" s="1"/>
  <c r="O308"/>
  <c r="O320" s="1"/>
  <c r="N308"/>
  <c r="N320" s="1"/>
  <c r="M308"/>
  <c r="M320" s="1"/>
  <c r="L308"/>
  <c r="L320" s="1"/>
  <c r="K308"/>
  <c r="K320" s="1"/>
  <c r="J308"/>
  <c r="J320" s="1"/>
  <c r="I308"/>
  <c r="I320" s="1"/>
  <c r="H308"/>
  <c r="H320" s="1"/>
  <c r="G308"/>
  <c r="G320" s="1"/>
  <c r="F308"/>
  <c r="F320" s="1"/>
  <c r="E308"/>
  <c r="E320" s="1"/>
  <c r="D308"/>
  <c r="D320" s="1"/>
  <c r="C308"/>
  <c r="C320" s="1"/>
  <c r="U280"/>
  <c r="T280"/>
  <c r="S280"/>
  <c r="R280"/>
  <c r="Q280"/>
  <c r="P280"/>
  <c r="O280"/>
  <c r="N280"/>
  <c r="M280"/>
  <c r="L280"/>
  <c r="K280"/>
  <c r="J280"/>
  <c r="I280"/>
  <c r="H280"/>
  <c r="G280"/>
  <c r="F280"/>
  <c r="E280"/>
  <c r="U273"/>
  <c r="T273"/>
  <c r="S273"/>
  <c r="R273"/>
  <c r="Q273"/>
  <c r="P273"/>
  <c r="O273"/>
  <c r="N273"/>
  <c r="M273"/>
  <c r="L273"/>
  <c r="K273"/>
  <c r="J273"/>
  <c r="I273"/>
  <c r="H273"/>
  <c r="G273"/>
  <c r="F273"/>
  <c r="E273"/>
  <c r="D273"/>
  <c r="D284" s="1"/>
  <c r="C273"/>
  <c r="C284" s="1"/>
  <c r="E370"/>
  <c r="U245"/>
  <c r="T245"/>
  <c r="S245"/>
  <c r="R245"/>
  <c r="Q245"/>
  <c r="P245"/>
  <c r="O245"/>
  <c r="N245"/>
  <c r="M245"/>
  <c r="L245"/>
  <c r="K245"/>
  <c r="J245"/>
  <c r="I245"/>
  <c r="H245"/>
  <c r="G245"/>
  <c r="F245"/>
  <c r="E245"/>
  <c r="U239"/>
  <c r="T239"/>
  <c r="S239"/>
  <c r="R239"/>
  <c r="Q239"/>
  <c r="P239"/>
  <c r="O239"/>
  <c r="N239"/>
  <c r="M239"/>
  <c r="L239"/>
  <c r="K239"/>
  <c r="J239"/>
  <c r="I239"/>
  <c r="H239"/>
  <c r="G239"/>
  <c r="F239"/>
  <c r="E239"/>
  <c r="C239"/>
  <c r="C249" s="1"/>
  <c r="U204"/>
  <c r="U215" s="1"/>
  <c r="T204"/>
  <c r="T215" s="1"/>
  <c r="S204"/>
  <c r="S215" s="1"/>
  <c r="R204"/>
  <c r="R215" s="1"/>
  <c r="Q204"/>
  <c r="Q215" s="1"/>
  <c r="P204"/>
  <c r="P215" s="1"/>
  <c r="O204"/>
  <c r="O215" s="1"/>
  <c r="N204"/>
  <c r="N215" s="1"/>
  <c r="M204"/>
  <c r="M215" s="1"/>
  <c r="L204"/>
  <c r="L215" s="1"/>
  <c r="K204"/>
  <c r="K215" s="1"/>
  <c r="J204"/>
  <c r="J215" s="1"/>
  <c r="I204"/>
  <c r="I215" s="1"/>
  <c r="H204"/>
  <c r="H215" s="1"/>
  <c r="G204"/>
  <c r="G215" s="1"/>
  <c r="F204"/>
  <c r="F215" s="1"/>
  <c r="E204"/>
  <c r="E215" s="1"/>
  <c r="D204"/>
  <c r="D215" s="1"/>
  <c r="C204"/>
  <c r="C215" s="1"/>
  <c r="U168"/>
  <c r="U179" s="1"/>
  <c r="T168"/>
  <c r="T179" s="1"/>
  <c r="S168"/>
  <c r="S179" s="1"/>
  <c r="R168"/>
  <c r="R179" s="1"/>
  <c r="Q168"/>
  <c r="Q179" s="1"/>
  <c r="P168"/>
  <c r="P179" s="1"/>
  <c r="O168"/>
  <c r="O179" s="1"/>
  <c r="N168"/>
  <c r="N179" s="1"/>
  <c r="M168"/>
  <c r="M179" s="1"/>
  <c r="L168"/>
  <c r="L179" s="1"/>
  <c r="K168"/>
  <c r="K179" s="1"/>
  <c r="J168"/>
  <c r="J179" s="1"/>
  <c r="I168"/>
  <c r="I179" s="1"/>
  <c r="H168"/>
  <c r="H179" s="1"/>
  <c r="G168"/>
  <c r="G179" s="1"/>
  <c r="F168"/>
  <c r="F179" s="1"/>
  <c r="E168"/>
  <c r="E179" s="1"/>
  <c r="D168"/>
  <c r="D179" s="1"/>
  <c r="U141"/>
  <c r="T141"/>
  <c r="S141"/>
  <c r="R141"/>
  <c r="Q141"/>
  <c r="P141"/>
  <c r="O141"/>
  <c r="N141"/>
  <c r="M141"/>
  <c r="L141"/>
  <c r="K141"/>
  <c r="J141"/>
  <c r="I141"/>
  <c r="H141"/>
  <c r="G141"/>
  <c r="F141"/>
  <c r="E141"/>
  <c r="U135"/>
  <c r="T135"/>
  <c r="S135"/>
  <c r="R135"/>
  <c r="Q135"/>
  <c r="P135"/>
  <c r="O135"/>
  <c r="N135"/>
  <c r="M135"/>
  <c r="L135"/>
  <c r="K135"/>
  <c r="J135"/>
  <c r="I135"/>
  <c r="H135"/>
  <c r="G135"/>
  <c r="F135"/>
  <c r="E135"/>
  <c r="D135"/>
  <c r="D145" s="1"/>
  <c r="C135"/>
  <c r="C145" s="1"/>
  <c r="U100"/>
  <c r="T100"/>
  <c r="S100"/>
  <c r="R100"/>
  <c r="Q100"/>
  <c r="P100"/>
  <c r="O100"/>
  <c r="N100"/>
  <c r="M100"/>
  <c r="L100"/>
  <c r="K100"/>
  <c r="J100"/>
  <c r="I100"/>
  <c r="H100"/>
  <c r="G100"/>
  <c r="F100"/>
  <c r="E100"/>
  <c r="D100"/>
  <c r="C100"/>
  <c r="U65"/>
  <c r="T65"/>
  <c r="S65"/>
  <c r="R65"/>
  <c r="Q65"/>
  <c r="P65"/>
  <c r="O65"/>
  <c r="N65"/>
  <c r="M65"/>
  <c r="L65"/>
  <c r="K65"/>
  <c r="J65"/>
  <c r="I65"/>
  <c r="H65"/>
  <c r="G65"/>
  <c r="F65"/>
  <c r="E65"/>
  <c r="D65"/>
  <c r="C65"/>
  <c r="C75" s="1"/>
  <c r="U61"/>
  <c r="T61"/>
  <c r="S61"/>
  <c r="R61"/>
  <c r="Q61"/>
  <c r="P61"/>
  <c r="O61"/>
  <c r="N61"/>
  <c r="M61"/>
  <c r="L61"/>
  <c r="K61"/>
  <c r="J61"/>
  <c r="I61"/>
  <c r="H61"/>
  <c r="G61"/>
  <c r="F61"/>
  <c r="E61"/>
  <c r="D61"/>
  <c r="U36"/>
  <c r="T36"/>
  <c r="S36"/>
  <c r="R36"/>
  <c r="Q36"/>
  <c r="P36"/>
  <c r="O36"/>
  <c r="N36"/>
  <c r="M36"/>
  <c r="L36"/>
  <c r="K36"/>
  <c r="J36"/>
  <c r="I36"/>
  <c r="H36"/>
  <c r="G36"/>
  <c r="F36"/>
  <c r="E36"/>
  <c r="U30"/>
  <c r="T30"/>
  <c r="S30"/>
  <c r="R30"/>
  <c r="Q30"/>
  <c r="P30"/>
  <c r="O30"/>
  <c r="N30"/>
  <c r="M30"/>
  <c r="L30"/>
  <c r="K30"/>
  <c r="J30"/>
  <c r="I30"/>
  <c r="H30"/>
  <c r="G30"/>
  <c r="F30"/>
  <c r="E30"/>
  <c r="D30"/>
  <c r="C30"/>
  <c r="U26"/>
  <c r="T26"/>
  <c r="S26"/>
  <c r="R26"/>
  <c r="Q26"/>
  <c r="P26"/>
  <c r="O26"/>
  <c r="N26"/>
  <c r="M26"/>
  <c r="L26"/>
  <c r="K26"/>
  <c r="J26"/>
  <c r="I26"/>
  <c r="H26"/>
  <c r="G26"/>
  <c r="F26"/>
  <c r="E26"/>
  <c r="E110" l="1"/>
  <c r="G110"/>
  <c r="I110"/>
  <c r="K110"/>
  <c r="M110"/>
  <c r="O110"/>
  <c r="Q110"/>
  <c r="S110"/>
  <c r="U110"/>
  <c r="E75"/>
  <c r="G75"/>
  <c r="I75"/>
  <c r="K75"/>
  <c r="M75"/>
  <c r="O75"/>
  <c r="Q75"/>
  <c r="S75"/>
  <c r="U75"/>
  <c r="C110"/>
  <c r="F145"/>
  <c r="H145"/>
  <c r="J145"/>
  <c r="L145"/>
  <c r="N145"/>
  <c r="P145"/>
  <c r="R145"/>
  <c r="T145"/>
  <c r="F249"/>
  <c r="H249"/>
  <c r="J249"/>
  <c r="L249"/>
  <c r="N249"/>
  <c r="P249"/>
  <c r="R249"/>
  <c r="T249"/>
  <c r="E284"/>
  <c r="G284"/>
  <c r="I284"/>
  <c r="K284"/>
  <c r="M284"/>
  <c r="O284"/>
  <c r="Q284"/>
  <c r="S284"/>
  <c r="U284"/>
  <c r="D75"/>
  <c r="F75"/>
  <c r="H75"/>
  <c r="J75"/>
  <c r="L75"/>
  <c r="N75"/>
  <c r="P75"/>
  <c r="R75"/>
  <c r="T75"/>
  <c r="D110"/>
  <c r="F110"/>
  <c r="H110"/>
  <c r="J110"/>
  <c r="L110"/>
  <c r="N110"/>
  <c r="P110"/>
  <c r="R110"/>
  <c r="T110"/>
  <c r="E145"/>
  <c r="G145"/>
  <c r="I145"/>
  <c r="K145"/>
  <c r="M145"/>
  <c r="O145"/>
  <c r="Q145"/>
  <c r="S145"/>
  <c r="U145"/>
  <c r="E249"/>
  <c r="G249"/>
  <c r="I249"/>
  <c r="K249"/>
  <c r="M249"/>
  <c r="O249"/>
  <c r="Q249"/>
  <c r="S249"/>
  <c r="U249"/>
  <c r="F284"/>
  <c r="H284"/>
  <c r="J284"/>
  <c r="L284"/>
  <c r="N284"/>
  <c r="P284"/>
  <c r="R284"/>
  <c r="T284"/>
  <c r="U40"/>
  <c r="S40"/>
  <c r="Q40"/>
  <c r="O40"/>
  <c r="M40"/>
  <c r="K40"/>
  <c r="I40"/>
  <c r="G40"/>
  <c r="E40"/>
  <c r="C40"/>
  <c r="T40"/>
  <c r="R40"/>
  <c r="P40"/>
  <c r="N40"/>
  <c r="L40"/>
  <c r="J40"/>
  <c r="H40"/>
  <c r="F40"/>
  <c r="D40"/>
  <c r="C370"/>
  <c r="G370"/>
  <c r="I370"/>
  <c r="G363" l="1"/>
  <c r="F363"/>
  <c r="O363"/>
  <c r="N363"/>
  <c r="R363"/>
  <c r="J363"/>
  <c r="K363"/>
  <c r="C363"/>
  <c r="S363"/>
  <c r="T363"/>
  <c r="P363"/>
  <c r="L363"/>
  <c r="H363"/>
  <c r="D363"/>
  <c r="M363"/>
  <c r="I363"/>
  <c r="E363"/>
  <c r="Q363"/>
  <c r="C365" l="1"/>
  <c r="E365"/>
</calcChain>
</file>

<file path=xl/sharedStrings.xml><?xml version="1.0" encoding="utf-8"?>
<sst xmlns="http://schemas.openxmlformats.org/spreadsheetml/2006/main" count="1003" uniqueCount="193">
  <si>
    <t>№ рецептуры</t>
  </si>
  <si>
    <t>Масса</t>
  </si>
  <si>
    <t>Белки</t>
  </si>
  <si>
    <t>Жиры</t>
  </si>
  <si>
    <t>Углеводы</t>
  </si>
  <si>
    <t>Энергетическая ценность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</si>
  <si>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</si>
  <si>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</si>
  <si>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</si>
  <si>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</si>
  <si>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</si>
  <si>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</si>
  <si>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</si>
  <si>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</si>
  <si>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</si>
  <si>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</si>
  <si>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</si>
  <si>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</si>
  <si>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</si>
  <si>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</si>
  <si>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</si>
  <si>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</si>
  <si>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</si>
  <si>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</si>
  <si>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</si>
  <si>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54-4г-2020</t>
  </si>
  <si>
    <t>Каша гречневая рассыпчатая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</si>
  <si>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</si>
  <si>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</si>
  <si>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</si>
  <si>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</si>
  <si>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</si>
  <si>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</si>
  <si>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</si>
  <si>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54-22м-2020</t>
  </si>
  <si>
    <t>Рагу из курицы</t>
  </si>
  <si>
    <t>54-21гн-2020</t>
  </si>
  <si>
    <t>Какао с молоком</t>
  </si>
  <si>
    <t>54-13з-2020</t>
  </si>
  <si>
    <t>54-1г-2020</t>
  </si>
  <si>
    <t>Макароны отварные</t>
  </si>
  <si>
    <t xml:space="preserve">54-2м-2020 </t>
  </si>
  <si>
    <t>Гуляш из говядины</t>
  </si>
  <si>
    <t>54-3гн-2020</t>
  </si>
  <si>
    <t>Чай с лимоном и сахаром</t>
  </si>
  <si>
    <t>54-11г-2020</t>
  </si>
  <si>
    <t>Картофельное пюре</t>
  </si>
  <si>
    <t>54-2гн-2020</t>
  </si>
  <si>
    <t>Чай с сахаром</t>
  </si>
  <si>
    <t>54-6г-2020</t>
  </si>
  <si>
    <t>Рис отварной</t>
  </si>
  <si>
    <t>54-16з-2020</t>
  </si>
  <si>
    <t>Винегрет с растительным маслом</t>
  </si>
  <si>
    <t>54-23гн-2020</t>
  </si>
  <si>
    <t>Кофейный напиток с молоком</t>
  </si>
  <si>
    <t>54-12м-2020</t>
  </si>
  <si>
    <t>Плов с курицей</t>
  </si>
  <si>
    <t>54-10в-2020</t>
  </si>
  <si>
    <t>Булочка ванильная</t>
  </si>
  <si>
    <t>Компот из кураги</t>
  </si>
  <si>
    <t>Горошница</t>
  </si>
  <si>
    <t>54-7р-2020</t>
  </si>
  <si>
    <t>Рыба припущенная в молоко</t>
  </si>
  <si>
    <t>140/60</t>
  </si>
  <si>
    <t>Салат из свеклы отварной с растительным маслом</t>
  </si>
  <si>
    <t>160/40</t>
  </si>
  <si>
    <t>150/50</t>
  </si>
  <si>
    <t>Согласовано</t>
  </si>
  <si>
    <t>Утверждено</t>
  </si>
  <si>
    <t>Сушка простая</t>
  </si>
  <si>
    <t>54-13к-2020</t>
  </si>
  <si>
    <t>Каша вязкая молочная пшеничная</t>
  </si>
  <si>
    <t>54-1гн-2020</t>
  </si>
  <si>
    <t>Чай без сахара</t>
  </si>
  <si>
    <t>1 день, 1 неделя</t>
  </si>
  <si>
    <t>Витамины</t>
  </si>
  <si>
    <t>Минеральные вещества</t>
  </si>
  <si>
    <t>Прием пищи, наименование блюда</t>
  </si>
  <si>
    <t>Пищевые вещества</t>
  </si>
  <si>
    <t>ИТОГО</t>
  </si>
  <si>
    <t>Итого за весь период</t>
  </si>
  <si>
    <t>Среднее значение</t>
  </si>
  <si>
    <t>Содержание белков, жиров, углеводов в меню за период в % от калорийности</t>
  </si>
  <si>
    <t>СУММАРНЫЕ ОБЪЕМЫ БЛЮД ПО ПРИЕМАМ ПИЩИ (В ГРАММАХ)</t>
  </si>
  <si>
    <t>Возраст детей</t>
  </si>
  <si>
    <t>7-11 лет</t>
  </si>
  <si>
    <t>ИТОГО ПО  МЕНЮ</t>
  </si>
  <si>
    <t>Овощи для салатов (морковь, лук, капуста, картофель) урожай 2021 года</t>
  </si>
  <si>
    <t>ном.рец №608</t>
  </si>
  <si>
    <t>ном.рец №174</t>
  </si>
  <si>
    <t>160/60</t>
  </si>
  <si>
    <t>Яблоко</t>
  </si>
  <si>
    <t>40/60</t>
  </si>
  <si>
    <t>Тефтели мясные из говядины, полуфабрикат в соусе</t>
  </si>
  <si>
    <t>60/40</t>
  </si>
  <si>
    <t>Котлета мясная Любительская, полуфабрикат в соусе</t>
  </si>
  <si>
    <t>70/30</t>
  </si>
  <si>
    <t>№243</t>
  </si>
  <si>
    <t>Сосиски говяжьи отварные, п/ф (2 шт)</t>
  </si>
  <si>
    <t>Апельсин</t>
  </si>
  <si>
    <t>ООО "КРЕПЫШ"</t>
  </si>
  <si>
    <t>_______________________Ефремов В.Ю.</t>
  </si>
  <si>
    <t>Завтрак</t>
  </si>
  <si>
    <t>54-1о-2020</t>
  </si>
  <si>
    <t>Омлет натуральный</t>
  </si>
  <si>
    <t>Обед</t>
  </si>
  <si>
    <t>54-7с-2020</t>
  </si>
  <si>
    <t>Суп картофельный с макаронными изделиями</t>
  </si>
  <si>
    <t>Итого за Обед</t>
  </si>
  <si>
    <t>Полдник</t>
  </si>
  <si>
    <t>Пряник</t>
  </si>
  <si>
    <t>Итого за Полдник</t>
  </si>
  <si>
    <t>Ужин</t>
  </si>
  <si>
    <t>54-1хн-2020</t>
  </si>
  <si>
    <t>Компот из смеси сухофруктов</t>
  </si>
  <si>
    <t>Ряженка 2.5%</t>
  </si>
  <si>
    <t>Итого за Ужин</t>
  </si>
  <si>
    <t>2 день, 1 неделя</t>
  </si>
  <si>
    <t>54-1з-2020</t>
  </si>
  <si>
    <t>Сыр твердых сортов в нарезке</t>
  </si>
  <si>
    <t>54-22к-2020</t>
  </si>
  <si>
    <t>Каша жидкая молочная овсяная</t>
  </si>
  <si>
    <t>54-3с-2020</t>
  </si>
  <si>
    <t>Рассольник Ленинградский</t>
  </si>
  <si>
    <t>Вафли с фруктовыми начинками</t>
  </si>
  <si>
    <t>Сок яблочный</t>
  </si>
  <si>
    <t>54-6т-2020</t>
  </si>
  <si>
    <t>Сырники</t>
  </si>
  <si>
    <t>54-33хн-2020</t>
  </si>
  <si>
    <t>Напиток апельсиновый</t>
  </si>
  <si>
    <t>Кефир 3.2%</t>
  </si>
  <si>
    <t>3 день, 1 неделя</t>
  </si>
  <si>
    <t>53-19з-2020</t>
  </si>
  <si>
    <t>Масло сливочное (порциями)</t>
  </si>
  <si>
    <t>54-21к-2020</t>
  </si>
  <si>
    <t>Каша вязкая молочная ячневая</t>
  </si>
  <si>
    <t>54-6с-2020</t>
  </si>
  <si>
    <t>Суп картофельный с клецками</t>
  </si>
  <si>
    <t>Сок персиковый</t>
  </si>
  <si>
    <t>4 день, 1 неделя</t>
  </si>
  <si>
    <t>54-2хн-2020</t>
  </si>
  <si>
    <t>54-11с-2020</t>
  </si>
  <si>
    <t>Суп крестьянский с крупой (крупа рисовая)</t>
  </si>
  <si>
    <t>Груша</t>
  </si>
  <si>
    <t>5 день, 1 неделя</t>
  </si>
  <si>
    <t>54-16к-2020</t>
  </si>
  <si>
    <t>Каша "Дружба"</t>
  </si>
  <si>
    <t>54-8с-2020</t>
  </si>
  <si>
    <t>Суп гороховый</t>
  </si>
  <si>
    <t>54-11м-2020</t>
  </si>
  <si>
    <t>плов из говядины</t>
  </si>
  <si>
    <t>компот из кураги</t>
  </si>
  <si>
    <t>Банан</t>
  </si>
  <si>
    <t>7 день, 1 неделя</t>
  </si>
  <si>
    <t>54-1с-2020</t>
  </si>
  <si>
    <t>Щи из свежей капусты со сметаной</t>
  </si>
  <si>
    <t>8 день, 1 неделя</t>
  </si>
  <si>
    <t xml:space="preserve">Салат из свеклы отварной с растительным маслом </t>
  </si>
  <si>
    <t>9 день, 1 неделя</t>
  </si>
  <si>
    <t>10 день, 1 неделя</t>
  </si>
  <si>
    <t>54-2с-2020</t>
  </si>
  <si>
    <t>Борщ с капустой и картофелем со сметаной</t>
  </si>
  <si>
    <t xml:space="preserve">54-1т-2020                                     </t>
  </si>
  <si>
    <t>Запеканка из творога</t>
  </si>
  <si>
    <t>11 день, 1 неделя</t>
  </si>
  <si>
    <t>54-19к-2020</t>
  </si>
  <si>
    <t>Суп молочный с макаронными изделиями</t>
  </si>
  <si>
    <t>завтрак</t>
  </si>
  <si>
    <t>обед</t>
  </si>
  <si>
    <t>полдник</t>
  </si>
  <si>
    <t>ужин</t>
  </si>
  <si>
    <t xml:space="preserve">Меню  для организации питания детей в возрасте с 7-11 лет, проживающих в интернате Мензелинского муниципального района на 2 полугодие 2021-2022 учебный год.  </t>
  </si>
  <si>
    <t>Масло сливочное порциями</t>
  </si>
  <si>
    <t>ном.рец №41</t>
  </si>
  <si>
    <t>Салат из отварной моркови с яблоками с растительным маслом</t>
  </si>
  <si>
    <t>75/30</t>
  </si>
  <si>
    <t>65/35</t>
  </si>
  <si>
    <t>Ужин 2</t>
  </si>
  <si>
    <t>Итого за ужин 2</t>
  </si>
  <si>
    <t>Яйцо вареное 1 шт</t>
  </si>
  <si>
    <t>54-6о-2020</t>
  </si>
  <si>
    <t xml:space="preserve">Ужин 2 </t>
  </si>
  <si>
    <t>451 СПБ 2008</t>
  </si>
  <si>
    <t xml:space="preserve">Пирожок печеный с картошкой </t>
  </si>
  <si>
    <t>ном.рец №40</t>
  </si>
  <si>
    <t>Салат картофельный с морковью, зеленым горошком и растительным маслом</t>
  </si>
  <si>
    <t>Котлета из курицы</t>
  </si>
  <si>
    <t>54-5м-2020</t>
  </si>
  <si>
    <t>Курица тушеная с морковью</t>
  </si>
  <si>
    <t>54-25м-2020</t>
  </si>
  <si>
    <t xml:space="preserve">Итого за ужин 2 </t>
  </si>
  <si>
    <t>Итогоа за ужин 2</t>
  </si>
  <si>
    <t>Молоко сгущенное с сахаром</t>
  </si>
</sst>
</file>

<file path=xl/styles.xml><?xml version="1.0" encoding="utf-8"?>
<styleSheet xmlns="http://schemas.openxmlformats.org/spreadsheetml/2006/main">
  <fonts count="9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color rgb="FF000000"/>
      <name val="Calibri"/>
      <family val="2"/>
      <charset val="204"/>
    </font>
    <font>
      <b/>
      <sz val="11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2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3" fillId="0" borderId="1" xfId="0" applyFont="1" applyBorder="1"/>
    <xf numFmtId="0" fontId="4" fillId="0" borderId="0" xfId="0" applyFont="1"/>
    <xf numFmtId="0" fontId="3" fillId="0" borderId="1" xfId="0" applyFont="1" applyBorder="1" applyAlignment="1">
      <alignment wrapText="1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/>
    <xf numFmtId="0" fontId="1" fillId="0" borderId="4" xfId="0" applyFont="1" applyBorder="1" applyAlignment="1"/>
    <xf numFmtId="0" fontId="1" fillId="0" borderId="4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3" fillId="0" borderId="1" xfId="0" applyFont="1" applyBorder="1" applyAlignment="1">
      <alignment horizontal="right"/>
    </xf>
    <xf numFmtId="2" fontId="0" fillId="0" borderId="0" xfId="0" applyNumberFormat="1" applyFill="1" applyAlignment="1">
      <alignment horizontal="center"/>
    </xf>
    <xf numFmtId="49" fontId="3" fillId="0" borderId="1" xfId="0" applyNumberFormat="1" applyFont="1" applyBorder="1" applyAlignment="1">
      <alignment horizontal="left"/>
    </xf>
    <xf numFmtId="0" fontId="0" fillId="0" borderId="1" xfId="0" applyBorder="1" applyAlignment="1">
      <alignment wrapText="1"/>
    </xf>
    <xf numFmtId="0" fontId="1" fillId="0" borderId="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wrapText="1"/>
    </xf>
    <xf numFmtId="0" fontId="0" fillId="0" borderId="2" xfId="0" applyBorder="1" applyAlignment="1">
      <alignment wrapText="1"/>
    </xf>
    <xf numFmtId="0" fontId="2" fillId="0" borderId="2" xfId="0" applyFont="1" applyBorder="1" applyAlignment="1">
      <alignment wrapText="1"/>
    </xf>
    <xf numFmtId="0" fontId="1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right" wrapText="1"/>
    </xf>
    <xf numFmtId="0" fontId="0" fillId="0" borderId="1" xfId="0" applyFill="1" applyBorder="1"/>
    <xf numFmtId="0" fontId="0" fillId="0" borderId="1" xfId="0" applyFill="1" applyBorder="1" applyAlignment="1">
      <alignment horizontal="right"/>
    </xf>
    <xf numFmtId="0" fontId="0" fillId="0" borderId="0" xfId="0" applyAlignment="1">
      <alignment wrapText="1"/>
    </xf>
    <xf numFmtId="0" fontId="3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0" borderId="1" xfId="0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5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8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7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3" fillId="0" borderId="0" xfId="0" applyFont="1" applyAlignment="1">
      <alignment horizontal="right" wrapText="1"/>
    </xf>
    <xf numFmtId="0" fontId="0" fillId="0" borderId="0" xfId="0" applyAlignment="1">
      <alignment horizontal="right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1" xfId="0" applyFont="1" applyBorder="1" applyAlignment="1">
      <alignment horizontal="center" wrapText="1"/>
    </xf>
    <xf numFmtId="0" fontId="5" fillId="0" borderId="2" xfId="0" applyFont="1" applyBorder="1" applyAlignment="1">
      <alignment horizontal="center" wrapText="1"/>
    </xf>
    <xf numFmtId="0" fontId="1" fillId="0" borderId="4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7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3" fillId="0" borderId="1" xfId="0" applyFont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372"/>
  <sheetViews>
    <sheetView tabSelected="1" view="pageBreakPreview" topLeftCell="A322" zoomScale="60" zoomScaleNormal="100" workbookViewId="0">
      <selection activeCell="M365" sqref="M365"/>
    </sheetView>
  </sheetViews>
  <sheetFormatPr defaultRowHeight="15"/>
  <cols>
    <col min="1" max="1" width="12.7109375" customWidth="1"/>
    <col min="2" max="2" width="27.7109375" customWidth="1"/>
    <col min="3" max="5" width="7.140625" customWidth="1"/>
    <col min="6" max="6" width="8.85546875" customWidth="1"/>
    <col min="7" max="11" width="7.140625" customWidth="1"/>
    <col min="12" max="12" width="7.5703125" customWidth="1"/>
    <col min="13" max="14" width="8" customWidth="1"/>
    <col min="15" max="15" width="7.140625" customWidth="1"/>
    <col min="16" max="16" width="8.7109375" customWidth="1"/>
    <col min="17" max="22" width="7.140625" customWidth="1"/>
  </cols>
  <sheetData>
    <row r="1" spans="1:21">
      <c r="A1" s="31" t="s">
        <v>67</v>
      </c>
      <c r="B1" s="32"/>
      <c r="O1" s="50" t="s">
        <v>68</v>
      </c>
      <c r="P1" s="51"/>
      <c r="Q1" s="51"/>
      <c r="R1" s="51"/>
      <c r="S1" s="51"/>
      <c r="T1" s="51"/>
      <c r="U1" s="51"/>
    </row>
    <row r="2" spans="1:21" ht="15" customHeight="1">
      <c r="A2" s="29"/>
      <c r="B2" s="30"/>
      <c r="C2" s="30"/>
      <c r="D2" s="30"/>
      <c r="E2" s="30"/>
      <c r="F2" s="30"/>
      <c r="G2" s="30"/>
      <c r="O2" s="52" t="s">
        <v>100</v>
      </c>
      <c r="P2" s="53"/>
      <c r="Q2" s="53"/>
      <c r="R2" s="53"/>
      <c r="S2" s="53"/>
      <c r="T2" s="53"/>
      <c r="U2" s="53"/>
    </row>
    <row r="3" spans="1:21">
      <c r="A3" s="31"/>
      <c r="B3" s="32"/>
      <c r="C3" s="32"/>
      <c r="D3" s="32"/>
      <c r="E3" s="32"/>
      <c r="F3" s="32"/>
      <c r="G3" s="32"/>
      <c r="O3" s="50" t="s">
        <v>101</v>
      </c>
      <c r="P3" s="51"/>
      <c r="Q3" s="51"/>
      <c r="R3" s="51"/>
      <c r="S3" s="51"/>
      <c r="T3" s="51"/>
      <c r="U3" s="51"/>
    </row>
    <row r="5" spans="1:21">
      <c r="A5" s="54" t="s">
        <v>171</v>
      </c>
      <c r="B5" s="55"/>
      <c r="C5" s="55"/>
      <c r="D5" s="55"/>
      <c r="E5" s="55"/>
      <c r="F5" s="55"/>
      <c r="G5" s="55"/>
      <c r="H5" s="55"/>
      <c r="I5" s="55"/>
      <c r="J5" s="55"/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</row>
    <row r="6" spans="1:21">
      <c r="A6" s="20"/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18.75">
      <c r="A7" s="38" t="s">
        <v>74</v>
      </c>
      <c r="B7" s="38"/>
      <c r="C7" s="38"/>
      <c r="D7" s="38"/>
      <c r="E7" s="38"/>
      <c r="F7" s="38"/>
      <c r="G7" s="38"/>
      <c r="H7" s="38"/>
      <c r="I7" s="38"/>
      <c r="J7" s="38"/>
      <c r="K7" s="38"/>
      <c r="L7" s="38"/>
      <c r="M7" s="38"/>
      <c r="N7" s="38"/>
      <c r="O7" s="38"/>
      <c r="P7" s="38"/>
      <c r="Q7" s="38"/>
      <c r="R7" s="38"/>
      <c r="S7" s="38"/>
      <c r="T7" s="38"/>
      <c r="U7" s="38"/>
    </row>
    <row r="8" spans="1:21" ht="15.75">
      <c r="A8" s="33" t="s">
        <v>0</v>
      </c>
      <c r="B8" s="33" t="s">
        <v>77</v>
      </c>
      <c r="C8" s="45" t="s">
        <v>1</v>
      </c>
      <c r="D8" s="47" t="s">
        <v>78</v>
      </c>
      <c r="E8" s="48"/>
      <c r="F8" s="49"/>
      <c r="G8" s="39" t="s">
        <v>5</v>
      </c>
      <c r="H8" s="44" t="s">
        <v>75</v>
      </c>
      <c r="I8" s="44"/>
      <c r="J8" s="44"/>
      <c r="K8" s="44"/>
      <c r="L8" s="44"/>
      <c r="M8" s="44" t="s">
        <v>76</v>
      </c>
      <c r="N8" s="44"/>
      <c r="O8" s="44"/>
      <c r="P8" s="44"/>
      <c r="Q8" s="44"/>
      <c r="R8" s="44"/>
      <c r="S8" s="44"/>
      <c r="T8" s="44"/>
      <c r="U8" s="44"/>
    </row>
    <row r="9" spans="1:21" ht="30">
      <c r="A9" s="33"/>
      <c r="B9" s="33"/>
      <c r="C9" s="46"/>
      <c r="D9" s="9" t="s">
        <v>2</v>
      </c>
      <c r="E9" s="10" t="s">
        <v>3</v>
      </c>
      <c r="F9" s="10" t="s">
        <v>4</v>
      </c>
      <c r="G9" s="40"/>
      <c r="H9" s="18" t="s">
        <v>6</v>
      </c>
      <c r="I9" s="18" t="s">
        <v>7</v>
      </c>
      <c r="J9" s="18" t="s">
        <v>8</v>
      </c>
      <c r="K9" s="18" t="s">
        <v>9</v>
      </c>
      <c r="L9" s="18" t="s">
        <v>10</v>
      </c>
      <c r="M9" s="18" t="s">
        <v>11</v>
      </c>
      <c r="N9" s="18" t="s">
        <v>12</v>
      </c>
      <c r="O9" s="18" t="s">
        <v>13</v>
      </c>
      <c r="P9" s="18" t="s">
        <v>14</v>
      </c>
      <c r="Q9" s="18" t="s">
        <v>15</v>
      </c>
      <c r="R9" s="18" t="s">
        <v>16</v>
      </c>
      <c r="S9" s="18" t="s">
        <v>17</v>
      </c>
      <c r="T9" s="18" t="s">
        <v>18</v>
      </c>
      <c r="U9" s="18" t="s">
        <v>19</v>
      </c>
    </row>
    <row r="10" spans="1:21">
      <c r="A10" s="2"/>
      <c r="B10" s="2"/>
      <c r="C10" s="18" t="s">
        <v>20</v>
      </c>
      <c r="D10" s="18" t="s">
        <v>20</v>
      </c>
      <c r="E10" s="18" t="s">
        <v>20</v>
      </c>
      <c r="F10" s="18" t="s">
        <v>20</v>
      </c>
      <c r="G10" s="18" t="s">
        <v>21</v>
      </c>
      <c r="H10" s="18" t="s">
        <v>22</v>
      </c>
      <c r="I10" s="18" t="s">
        <v>22</v>
      </c>
      <c r="J10" s="18" t="s">
        <v>23</v>
      </c>
      <c r="K10" s="18" t="s">
        <v>24</v>
      </c>
      <c r="L10" s="18" t="s">
        <v>22</v>
      </c>
      <c r="M10" s="18" t="s">
        <v>22</v>
      </c>
      <c r="N10" s="18" t="s">
        <v>22</v>
      </c>
      <c r="O10" s="18" t="s">
        <v>22</v>
      </c>
      <c r="P10" s="18" t="s">
        <v>22</v>
      </c>
      <c r="Q10" s="18" t="s">
        <v>22</v>
      </c>
      <c r="R10" s="18" t="s">
        <v>22</v>
      </c>
      <c r="S10" s="18" t="s">
        <v>24</v>
      </c>
      <c r="T10" s="18" t="s">
        <v>24</v>
      </c>
      <c r="U10" s="18" t="s">
        <v>24</v>
      </c>
    </row>
    <row r="11" spans="1:21">
      <c r="A11" s="3"/>
      <c r="B11" s="2" t="s">
        <v>102</v>
      </c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</row>
    <row r="12" spans="1:21" ht="16.5" customHeight="1">
      <c r="A12" s="17" t="s">
        <v>103</v>
      </c>
      <c r="B12" s="17" t="s">
        <v>104</v>
      </c>
      <c r="C12" s="17">
        <v>150</v>
      </c>
      <c r="D12" s="17">
        <v>12.68</v>
      </c>
      <c r="E12" s="17">
        <v>17.95</v>
      </c>
      <c r="F12" s="17">
        <v>3.25</v>
      </c>
      <c r="G12" s="17">
        <v>225.2</v>
      </c>
      <c r="H12" s="17">
        <v>7.0000000000000007E-2</v>
      </c>
      <c r="I12" s="17">
        <v>0.4</v>
      </c>
      <c r="J12" s="17">
        <v>182.66</v>
      </c>
      <c r="K12" s="17">
        <v>2.1800000000000002</v>
      </c>
      <c r="L12" s="17">
        <v>0</v>
      </c>
      <c r="M12" s="17">
        <v>264</v>
      </c>
      <c r="N12" s="17">
        <v>180</v>
      </c>
      <c r="O12" s="17">
        <v>110</v>
      </c>
      <c r="P12" s="17">
        <v>17</v>
      </c>
      <c r="Q12" s="17">
        <v>202</v>
      </c>
      <c r="R12" s="17">
        <v>2.1</v>
      </c>
      <c r="S12" s="17">
        <v>43.65</v>
      </c>
      <c r="T12" s="17">
        <v>26</v>
      </c>
      <c r="U12" s="17">
        <v>62.62</v>
      </c>
    </row>
    <row r="13" spans="1:21" ht="28.5" customHeight="1">
      <c r="A13" s="17" t="s">
        <v>53</v>
      </c>
      <c r="B13" s="17" t="s">
        <v>54</v>
      </c>
      <c r="C13" s="17">
        <v>200</v>
      </c>
      <c r="D13" s="17">
        <v>3.9</v>
      </c>
      <c r="E13" s="17">
        <v>2.9</v>
      </c>
      <c r="F13" s="17">
        <v>11.2</v>
      </c>
      <c r="G13" s="17">
        <v>86</v>
      </c>
      <c r="H13" s="17">
        <v>0.03</v>
      </c>
      <c r="I13" s="17">
        <v>0.13</v>
      </c>
      <c r="J13" s="17">
        <v>13.29</v>
      </c>
      <c r="K13" s="17">
        <v>0</v>
      </c>
      <c r="L13" s="17">
        <v>0.52</v>
      </c>
      <c r="M13" s="17">
        <v>38.549999999999997</v>
      </c>
      <c r="N13" s="17">
        <v>183.98</v>
      </c>
      <c r="O13" s="17">
        <v>148.32</v>
      </c>
      <c r="P13" s="17">
        <v>30.67</v>
      </c>
      <c r="Q13" s="17">
        <v>106.79</v>
      </c>
      <c r="R13" s="17">
        <v>1.06</v>
      </c>
      <c r="S13" s="17">
        <v>9</v>
      </c>
      <c r="T13" s="17">
        <v>1.76</v>
      </c>
      <c r="U13" s="17">
        <v>20</v>
      </c>
    </row>
    <row r="14" spans="1:21" ht="23.25" customHeight="1">
      <c r="A14" s="6" t="s">
        <v>132</v>
      </c>
      <c r="B14" s="6" t="s">
        <v>172</v>
      </c>
      <c r="C14" s="17">
        <v>15</v>
      </c>
      <c r="D14" s="17">
        <v>0.12</v>
      </c>
      <c r="E14" s="17">
        <v>10.88</v>
      </c>
      <c r="F14" s="17">
        <v>0.2</v>
      </c>
      <c r="G14" s="17">
        <v>99.1</v>
      </c>
      <c r="H14" s="17">
        <v>0</v>
      </c>
      <c r="I14" s="17">
        <v>0.01</v>
      </c>
      <c r="J14" s="17">
        <v>40.5</v>
      </c>
      <c r="K14" s="17">
        <v>0.2</v>
      </c>
      <c r="L14" s="17">
        <v>0</v>
      </c>
      <c r="M14" s="17">
        <v>2</v>
      </c>
      <c r="N14" s="17">
        <v>4</v>
      </c>
      <c r="O14" s="17">
        <v>3</v>
      </c>
      <c r="P14" s="17">
        <v>0</v>
      </c>
      <c r="Q14" s="17">
        <v>4</v>
      </c>
      <c r="R14" s="17">
        <v>0</v>
      </c>
      <c r="S14" s="17">
        <v>0</v>
      </c>
      <c r="T14" s="17">
        <v>0.1</v>
      </c>
      <c r="U14" s="17">
        <v>0.42</v>
      </c>
    </row>
    <row r="15" spans="1:21" ht="18" customHeight="1">
      <c r="A15" s="17" t="s">
        <v>29</v>
      </c>
      <c r="B15" s="17" t="s">
        <v>30</v>
      </c>
      <c r="C15" s="17">
        <v>40</v>
      </c>
      <c r="D15" s="17">
        <v>2.2999999999999998</v>
      </c>
      <c r="E15" s="17">
        <v>0.2</v>
      </c>
      <c r="F15" s="17">
        <v>14.8</v>
      </c>
      <c r="G15" s="17">
        <v>70.3</v>
      </c>
      <c r="H15" s="17">
        <v>0.03</v>
      </c>
      <c r="I15" s="17">
        <v>0.01</v>
      </c>
      <c r="J15" s="17">
        <v>0</v>
      </c>
      <c r="K15" s="17">
        <v>0</v>
      </c>
      <c r="L15" s="17">
        <v>0</v>
      </c>
      <c r="M15" s="17">
        <v>149.69999999999999</v>
      </c>
      <c r="N15" s="17">
        <v>27.9</v>
      </c>
      <c r="O15" s="17">
        <v>6</v>
      </c>
      <c r="P15" s="17">
        <v>4.2</v>
      </c>
      <c r="Q15" s="17">
        <v>19.5</v>
      </c>
      <c r="R15" s="17">
        <v>0.33</v>
      </c>
      <c r="S15" s="17">
        <v>0.96</v>
      </c>
      <c r="T15" s="17">
        <v>1.8</v>
      </c>
      <c r="U15" s="17">
        <v>4.3499999999999996</v>
      </c>
    </row>
    <row r="16" spans="1:21" ht="20.25" customHeight="1">
      <c r="A16" s="17" t="s">
        <v>29</v>
      </c>
      <c r="B16" s="17" t="s">
        <v>99</v>
      </c>
      <c r="C16" s="17">
        <v>100</v>
      </c>
      <c r="D16" s="17">
        <v>0.9</v>
      </c>
      <c r="E16" s="17">
        <v>0.2</v>
      </c>
      <c r="F16" s="17">
        <v>8.1</v>
      </c>
      <c r="G16" s="17">
        <v>37.799999999999997</v>
      </c>
      <c r="H16" s="17">
        <v>0.04</v>
      </c>
      <c r="I16" s="17">
        <v>0.03</v>
      </c>
      <c r="J16" s="17">
        <v>8</v>
      </c>
      <c r="K16" s="17">
        <v>0</v>
      </c>
      <c r="L16" s="17">
        <v>60</v>
      </c>
      <c r="M16" s="17">
        <v>13</v>
      </c>
      <c r="N16" s="17">
        <v>197</v>
      </c>
      <c r="O16" s="17">
        <v>34</v>
      </c>
      <c r="P16" s="17">
        <v>13</v>
      </c>
      <c r="Q16" s="17">
        <v>23</v>
      </c>
      <c r="R16" s="17">
        <v>0.3</v>
      </c>
      <c r="S16" s="17">
        <v>2</v>
      </c>
      <c r="T16" s="17">
        <v>0.5</v>
      </c>
      <c r="U16" s="17">
        <v>17</v>
      </c>
    </row>
    <row r="17" spans="1:21" ht="19.5" customHeight="1">
      <c r="A17" s="17"/>
      <c r="B17" s="7" t="s">
        <v>32</v>
      </c>
      <c r="C17" s="7">
        <f>C12+C13+C15+C14+C16</f>
        <v>505</v>
      </c>
      <c r="D17" s="7">
        <f t="shared" ref="D17:U17" si="0">D12+D13+D15+D14+D16</f>
        <v>19.899999999999999</v>
      </c>
      <c r="E17" s="7">
        <f t="shared" si="0"/>
        <v>32.130000000000003</v>
      </c>
      <c r="F17" s="7">
        <f t="shared" si="0"/>
        <v>37.549999999999997</v>
      </c>
      <c r="G17" s="7">
        <f t="shared" si="0"/>
        <v>518.4</v>
      </c>
      <c r="H17" s="7">
        <f t="shared" si="0"/>
        <v>0.17</v>
      </c>
      <c r="I17" s="7">
        <f t="shared" si="0"/>
        <v>0.58000000000000007</v>
      </c>
      <c r="J17" s="7">
        <f t="shared" si="0"/>
        <v>244.45</v>
      </c>
      <c r="K17" s="7">
        <f t="shared" si="0"/>
        <v>2.3800000000000003</v>
      </c>
      <c r="L17" s="7">
        <f t="shared" si="0"/>
        <v>60.52</v>
      </c>
      <c r="M17" s="7">
        <f t="shared" si="0"/>
        <v>467.25</v>
      </c>
      <c r="N17" s="7">
        <f t="shared" si="0"/>
        <v>592.88</v>
      </c>
      <c r="O17" s="7">
        <f t="shared" si="0"/>
        <v>301.32</v>
      </c>
      <c r="P17" s="7">
        <f t="shared" si="0"/>
        <v>64.87</v>
      </c>
      <c r="Q17" s="7">
        <f t="shared" si="0"/>
        <v>355.29</v>
      </c>
      <c r="R17" s="7">
        <f t="shared" si="0"/>
        <v>3.79</v>
      </c>
      <c r="S17" s="7">
        <f t="shared" si="0"/>
        <v>55.61</v>
      </c>
      <c r="T17" s="7">
        <f t="shared" si="0"/>
        <v>30.160000000000004</v>
      </c>
      <c r="U17" s="7">
        <f t="shared" si="0"/>
        <v>104.39</v>
      </c>
    </row>
    <row r="18" spans="1:21" ht="18" customHeight="1">
      <c r="A18" s="17"/>
      <c r="B18" s="7" t="s">
        <v>105</v>
      </c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</row>
    <row r="19" spans="1:21" ht="40.5" customHeight="1">
      <c r="A19" s="6" t="s">
        <v>173</v>
      </c>
      <c r="B19" s="6" t="s">
        <v>174</v>
      </c>
      <c r="C19" s="3">
        <v>60</v>
      </c>
      <c r="D19" s="3">
        <v>0.6</v>
      </c>
      <c r="E19" s="3">
        <v>5.9</v>
      </c>
      <c r="F19" s="3">
        <v>4.5999999999999996</v>
      </c>
      <c r="G19" s="3">
        <v>74.7</v>
      </c>
      <c r="H19" s="3">
        <v>0</v>
      </c>
      <c r="I19" s="3">
        <v>0</v>
      </c>
      <c r="J19" s="3">
        <v>0.7</v>
      </c>
      <c r="K19" s="3">
        <v>0</v>
      </c>
      <c r="L19" s="3">
        <v>1.4</v>
      </c>
      <c r="M19" s="3">
        <v>0</v>
      </c>
      <c r="N19" s="3">
        <v>0</v>
      </c>
      <c r="O19" s="3">
        <v>19.100000000000001</v>
      </c>
      <c r="P19" s="3">
        <v>13.6</v>
      </c>
      <c r="Q19" s="3">
        <v>19.600000000000001</v>
      </c>
      <c r="R19" s="3">
        <v>0.8</v>
      </c>
      <c r="S19" s="3">
        <v>0</v>
      </c>
      <c r="T19" s="3">
        <v>0</v>
      </c>
      <c r="U19" s="3">
        <v>0</v>
      </c>
    </row>
    <row r="20" spans="1:21" ht="30.75" customHeight="1">
      <c r="A20" s="17" t="s">
        <v>106</v>
      </c>
      <c r="B20" s="17" t="s">
        <v>107</v>
      </c>
      <c r="C20" s="17">
        <v>200</v>
      </c>
      <c r="D20" s="17">
        <v>5.2</v>
      </c>
      <c r="E20" s="17">
        <v>2.8</v>
      </c>
      <c r="F20" s="17">
        <v>18.5</v>
      </c>
      <c r="G20" s="17">
        <v>119.6</v>
      </c>
      <c r="H20" s="17">
        <v>0.09</v>
      </c>
      <c r="I20" s="17">
        <v>0.05</v>
      </c>
      <c r="J20" s="17">
        <v>97.51</v>
      </c>
      <c r="K20" s="17">
        <v>0</v>
      </c>
      <c r="L20" s="17">
        <v>6.89</v>
      </c>
      <c r="M20" s="17">
        <v>93.01</v>
      </c>
      <c r="N20" s="17">
        <v>410.42</v>
      </c>
      <c r="O20" s="17">
        <v>13.73</v>
      </c>
      <c r="P20" s="17">
        <v>20.84</v>
      </c>
      <c r="Q20" s="17">
        <v>54.56</v>
      </c>
      <c r="R20" s="17">
        <v>0.86</v>
      </c>
      <c r="S20" s="17">
        <v>16.760000000000002</v>
      </c>
      <c r="T20" s="17">
        <v>0.23</v>
      </c>
      <c r="U20" s="17">
        <v>32.72</v>
      </c>
    </row>
    <row r="21" spans="1:21" ht="25.5" customHeight="1">
      <c r="A21" s="17" t="s">
        <v>25</v>
      </c>
      <c r="B21" s="17" t="s">
        <v>26</v>
      </c>
      <c r="C21" s="17">
        <v>150</v>
      </c>
      <c r="D21" s="17">
        <v>8.1999999999999993</v>
      </c>
      <c r="E21" s="17">
        <v>6.3</v>
      </c>
      <c r="F21" s="17">
        <v>35.9</v>
      </c>
      <c r="G21" s="17">
        <v>233.7</v>
      </c>
      <c r="H21" s="17">
        <v>0.21</v>
      </c>
      <c r="I21" s="17">
        <v>0.12</v>
      </c>
      <c r="J21" s="17">
        <v>19.190000000000001</v>
      </c>
      <c r="K21" s="17">
        <v>0.09</v>
      </c>
      <c r="L21" s="17">
        <v>0</v>
      </c>
      <c r="M21" s="17">
        <v>149.44999999999999</v>
      </c>
      <c r="N21" s="17">
        <v>219.36</v>
      </c>
      <c r="O21" s="17">
        <v>46.62</v>
      </c>
      <c r="P21" s="17">
        <v>120.16</v>
      </c>
      <c r="Q21" s="17">
        <v>180.99</v>
      </c>
      <c r="R21" s="17">
        <v>4.05</v>
      </c>
      <c r="S21" s="17">
        <v>22.28</v>
      </c>
      <c r="T21" s="17">
        <v>3.52</v>
      </c>
      <c r="U21" s="17">
        <v>16.059999999999999</v>
      </c>
    </row>
    <row r="22" spans="1:21" ht="26.25" customHeight="1">
      <c r="A22" s="6" t="s">
        <v>89</v>
      </c>
      <c r="B22" s="6" t="s">
        <v>93</v>
      </c>
      <c r="C22" s="14" t="s">
        <v>175</v>
      </c>
      <c r="D22" s="3">
        <v>10.81</v>
      </c>
      <c r="E22" s="3">
        <v>10.4</v>
      </c>
      <c r="F22" s="3">
        <v>8.42</v>
      </c>
      <c r="G22" s="3">
        <v>168.9</v>
      </c>
      <c r="H22" s="3">
        <v>0</v>
      </c>
      <c r="I22" s="3">
        <v>0</v>
      </c>
      <c r="J22" s="3">
        <v>38.450000000000003</v>
      </c>
      <c r="K22" s="3">
        <v>0.01</v>
      </c>
      <c r="L22" s="3">
        <v>1.79</v>
      </c>
      <c r="M22" s="3">
        <v>3</v>
      </c>
      <c r="N22" s="3">
        <v>43</v>
      </c>
      <c r="O22" s="3">
        <v>45.75</v>
      </c>
      <c r="P22" s="3">
        <v>35.130000000000003</v>
      </c>
      <c r="Q22" s="3">
        <v>109</v>
      </c>
      <c r="R22" s="3">
        <v>1.6</v>
      </c>
      <c r="S22" s="3">
        <v>0</v>
      </c>
      <c r="T22" s="3">
        <v>0</v>
      </c>
      <c r="U22" s="3">
        <v>0</v>
      </c>
    </row>
    <row r="23" spans="1:21" ht="19.5" customHeight="1">
      <c r="A23" s="17" t="s">
        <v>27</v>
      </c>
      <c r="B23" s="17" t="s">
        <v>28</v>
      </c>
      <c r="C23" s="17">
        <v>200</v>
      </c>
      <c r="D23" s="17">
        <v>1.6</v>
      </c>
      <c r="E23" s="17">
        <v>1.1000000000000001</v>
      </c>
      <c r="F23" s="17">
        <v>8.6</v>
      </c>
      <c r="G23" s="17">
        <v>50.9</v>
      </c>
      <c r="H23" s="17">
        <v>0.01</v>
      </c>
      <c r="I23" s="17">
        <v>7.0000000000000007E-2</v>
      </c>
      <c r="J23" s="17">
        <v>6.9</v>
      </c>
      <c r="K23" s="17">
        <v>0</v>
      </c>
      <c r="L23" s="17">
        <v>0.3</v>
      </c>
      <c r="M23" s="17">
        <v>19.68</v>
      </c>
      <c r="N23" s="17">
        <v>81.349999999999994</v>
      </c>
      <c r="O23" s="17">
        <v>103.48</v>
      </c>
      <c r="P23" s="17">
        <v>9.92</v>
      </c>
      <c r="Q23" s="17">
        <v>46.33</v>
      </c>
      <c r="R23" s="17">
        <v>0.78</v>
      </c>
      <c r="S23" s="17">
        <v>4.5</v>
      </c>
      <c r="T23" s="17">
        <v>0.88</v>
      </c>
      <c r="U23" s="17">
        <v>10</v>
      </c>
    </row>
    <row r="24" spans="1:21" ht="19.5" customHeight="1">
      <c r="A24" s="17" t="s">
        <v>29</v>
      </c>
      <c r="B24" s="17" t="s">
        <v>30</v>
      </c>
      <c r="C24" s="17">
        <v>30</v>
      </c>
      <c r="D24" s="17">
        <v>2.2999999999999998</v>
      </c>
      <c r="E24" s="17">
        <v>0.2</v>
      </c>
      <c r="F24" s="17">
        <v>14.8</v>
      </c>
      <c r="G24" s="17">
        <v>70.3</v>
      </c>
      <c r="H24" s="17">
        <v>0.03</v>
      </c>
      <c r="I24" s="17">
        <v>0.01</v>
      </c>
      <c r="J24" s="17">
        <v>0</v>
      </c>
      <c r="K24" s="17">
        <v>0</v>
      </c>
      <c r="L24" s="17">
        <v>0</v>
      </c>
      <c r="M24" s="17">
        <v>149.69999999999999</v>
      </c>
      <c r="N24" s="17">
        <v>27.9</v>
      </c>
      <c r="O24" s="17">
        <v>6</v>
      </c>
      <c r="P24" s="17">
        <v>4.2</v>
      </c>
      <c r="Q24" s="17">
        <v>19.5</v>
      </c>
      <c r="R24" s="17">
        <v>0.33</v>
      </c>
      <c r="S24" s="17">
        <v>0.96</v>
      </c>
      <c r="T24" s="17">
        <v>1.8</v>
      </c>
      <c r="U24" s="17">
        <v>4.3499999999999996</v>
      </c>
    </row>
    <row r="25" spans="1:21" ht="19.5" customHeight="1">
      <c r="A25" s="17" t="s">
        <v>29</v>
      </c>
      <c r="B25" s="17" t="s">
        <v>31</v>
      </c>
      <c r="C25" s="17">
        <v>20</v>
      </c>
      <c r="D25" s="17">
        <v>1.3</v>
      </c>
      <c r="E25" s="17">
        <v>0.2</v>
      </c>
      <c r="F25" s="17">
        <v>6.7</v>
      </c>
      <c r="G25" s="17">
        <v>34.200000000000003</v>
      </c>
      <c r="H25" s="17">
        <v>0.04</v>
      </c>
      <c r="I25" s="17">
        <v>0.02</v>
      </c>
      <c r="J25" s="17">
        <v>0</v>
      </c>
      <c r="K25" s="17">
        <v>0</v>
      </c>
      <c r="L25" s="17">
        <v>0</v>
      </c>
      <c r="M25" s="17">
        <v>122</v>
      </c>
      <c r="N25" s="17">
        <v>49</v>
      </c>
      <c r="O25" s="17">
        <v>7</v>
      </c>
      <c r="P25" s="17">
        <v>9.4</v>
      </c>
      <c r="Q25" s="17">
        <v>31.6</v>
      </c>
      <c r="R25" s="17">
        <v>0.78</v>
      </c>
      <c r="S25" s="17">
        <v>0</v>
      </c>
      <c r="T25" s="17">
        <v>6.18</v>
      </c>
      <c r="U25" s="17">
        <v>0</v>
      </c>
    </row>
    <row r="26" spans="1:21" ht="19.5" customHeight="1">
      <c r="A26" s="17"/>
      <c r="B26" s="7" t="s">
        <v>108</v>
      </c>
      <c r="C26" s="7">
        <v>765</v>
      </c>
      <c r="D26" s="7">
        <f>D19+D20+D21+D22+D23+D24+D25</f>
        <v>30.010000000000005</v>
      </c>
      <c r="E26" s="7">
        <f t="shared" ref="E26:U26" si="1">E19+E20+E21+E22+E23+E24+E25</f>
        <v>26.9</v>
      </c>
      <c r="F26" s="7">
        <f t="shared" si="1"/>
        <v>97.52</v>
      </c>
      <c r="G26" s="7">
        <f>G19+G20+G21+G22+G23+G24+G25</f>
        <v>752.3</v>
      </c>
      <c r="H26" s="7">
        <f t="shared" si="1"/>
        <v>0.37999999999999995</v>
      </c>
      <c r="I26" s="7">
        <f t="shared" si="1"/>
        <v>0.27</v>
      </c>
      <c r="J26" s="7">
        <f t="shared" si="1"/>
        <v>162.75000000000003</v>
      </c>
      <c r="K26" s="7">
        <f t="shared" si="1"/>
        <v>9.9999999999999992E-2</v>
      </c>
      <c r="L26" s="7">
        <f t="shared" si="1"/>
        <v>10.379999999999999</v>
      </c>
      <c r="M26" s="7">
        <f t="shared" si="1"/>
        <v>536.83999999999992</v>
      </c>
      <c r="N26" s="7">
        <f t="shared" si="1"/>
        <v>831.03</v>
      </c>
      <c r="O26" s="7">
        <f t="shared" si="1"/>
        <v>241.68</v>
      </c>
      <c r="P26" s="7">
        <f t="shared" si="1"/>
        <v>213.24999999999997</v>
      </c>
      <c r="Q26" s="7">
        <f t="shared" si="1"/>
        <v>461.58</v>
      </c>
      <c r="R26" s="7">
        <f t="shared" si="1"/>
        <v>9.1999999999999993</v>
      </c>
      <c r="S26" s="7">
        <f t="shared" si="1"/>
        <v>44.500000000000007</v>
      </c>
      <c r="T26" s="7">
        <f t="shared" si="1"/>
        <v>12.61</v>
      </c>
      <c r="U26" s="7">
        <f t="shared" si="1"/>
        <v>63.13</v>
      </c>
    </row>
    <row r="27" spans="1:21" ht="19.5" customHeight="1">
      <c r="A27" s="17"/>
      <c r="B27" s="7" t="s">
        <v>109</v>
      </c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</row>
    <row r="28" spans="1:21" ht="19.5" customHeight="1">
      <c r="A28" s="17" t="s">
        <v>29</v>
      </c>
      <c r="B28" s="6" t="s">
        <v>138</v>
      </c>
      <c r="C28" s="17">
        <v>200</v>
      </c>
      <c r="D28" s="17">
        <v>0.6</v>
      </c>
      <c r="E28" s="17">
        <v>0</v>
      </c>
      <c r="F28" s="17">
        <v>33</v>
      </c>
      <c r="G28" s="17">
        <v>134.4</v>
      </c>
      <c r="H28" s="17">
        <v>0.03</v>
      </c>
      <c r="I28" s="17">
        <v>0.06</v>
      </c>
      <c r="J28" s="17">
        <v>60</v>
      </c>
      <c r="K28" s="17">
        <v>0</v>
      </c>
      <c r="L28" s="17">
        <v>5</v>
      </c>
      <c r="M28" s="17">
        <v>9</v>
      </c>
      <c r="N28" s="17">
        <v>252</v>
      </c>
      <c r="O28" s="17">
        <v>9</v>
      </c>
      <c r="P28" s="17">
        <v>21</v>
      </c>
      <c r="Q28" s="17">
        <v>26</v>
      </c>
      <c r="R28" s="17">
        <v>0.3</v>
      </c>
      <c r="S28" s="17">
        <v>0</v>
      </c>
      <c r="T28" s="17">
        <v>0</v>
      </c>
      <c r="U28" s="17">
        <v>0</v>
      </c>
    </row>
    <row r="29" spans="1:21" ht="19.5" customHeight="1">
      <c r="A29" s="17" t="s">
        <v>29</v>
      </c>
      <c r="B29" s="17" t="s">
        <v>110</v>
      </c>
      <c r="C29" s="17">
        <v>30</v>
      </c>
      <c r="D29" s="17">
        <v>1.8</v>
      </c>
      <c r="E29" s="17">
        <v>1.4</v>
      </c>
      <c r="F29" s="17">
        <v>22.5</v>
      </c>
      <c r="G29" s="17">
        <v>109.8</v>
      </c>
      <c r="H29" s="17">
        <v>0.02</v>
      </c>
      <c r="I29" s="17">
        <v>0.01</v>
      </c>
      <c r="J29" s="17">
        <v>0</v>
      </c>
      <c r="K29" s="17">
        <v>0</v>
      </c>
      <c r="L29" s="17">
        <v>0</v>
      </c>
      <c r="M29" s="17">
        <v>0.6</v>
      </c>
      <c r="N29" s="17">
        <v>21.3</v>
      </c>
      <c r="O29" s="17">
        <v>3.3</v>
      </c>
      <c r="P29" s="17">
        <v>2.7</v>
      </c>
      <c r="Q29" s="17">
        <v>15</v>
      </c>
      <c r="R29" s="17">
        <v>0.24</v>
      </c>
      <c r="S29" s="17">
        <v>0</v>
      </c>
      <c r="T29" s="17">
        <v>0</v>
      </c>
      <c r="U29" s="17">
        <v>0</v>
      </c>
    </row>
    <row r="30" spans="1:21" ht="19.5" customHeight="1">
      <c r="A30" s="17"/>
      <c r="B30" s="7" t="s">
        <v>111</v>
      </c>
      <c r="C30" s="7">
        <f>C28+C29</f>
        <v>230</v>
      </c>
      <c r="D30" s="7">
        <f t="shared" ref="D30:U30" si="2">D28+D29</f>
        <v>2.4</v>
      </c>
      <c r="E30" s="7">
        <f t="shared" si="2"/>
        <v>1.4</v>
      </c>
      <c r="F30" s="7">
        <f t="shared" si="2"/>
        <v>55.5</v>
      </c>
      <c r="G30" s="7">
        <f t="shared" si="2"/>
        <v>244.2</v>
      </c>
      <c r="H30" s="7">
        <f t="shared" si="2"/>
        <v>0.05</v>
      </c>
      <c r="I30" s="7">
        <f t="shared" si="2"/>
        <v>6.9999999999999993E-2</v>
      </c>
      <c r="J30" s="7">
        <f t="shared" si="2"/>
        <v>60</v>
      </c>
      <c r="K30" s="7">
        <f t="shared" si="2"/>
        <v>0</v>
      </c>
      <c r="L30" s="7">
        <f t="shared" si="2"/>
        <v>5</v>
      </c>
      <c r="M30" s="7">
        <f t="shared" si="2"/>
        <v>9.6</v>
      </c>
      <c r="N30" s="7">
        <f t="shared" si="2"/>
        <v>273.3</v>
      </c>
      <c r="O30" s="7">
        <f t="shared" si="2"/>
        <v>12.3</v>
      </c>
      <c r="P30" s="7">
        <f t="shared" si="2"/>
        <v>23.7</v>
      </c>
      <c r="Q30" s="7">
        <f t="shared" si="2"/>
        <v>41</v>
      </c>
      <c r="R30" s="7">
        <f t="shared" si="2"/>
        <v>0.54</v>
      </c>
      <c r="S30" s="7">
        <f t="shared" si="2"/>
        <v>0</v>
      </c>
      <c r="T30" s="7">
        <f t="shared" si="2"/>
        <v>0</v>
      </c>
      <c r="U30" s="7">
        <f t="shared" si="2"/>
        <v>0</v>
      </c>
    </row>
    <row r="31" spans="1:21" ht="19.5" customHeight="1">
      <c r="A31" s="17"/>
      <c r="B31" s="7" t="s">
        <v>112</v>
      </c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</row>
    <row r="32" spans="1:21" ht="28.5" customHeight="1">
      <c r="A32" s="17" t="s">
        <v>39</v>
      </c>
      <c r="B32" s="17" t="s">
        <v>40</v>
      </c>
      <c r="C32" s="17">
        <v>150</v>
      </c>
      <c r="D32" s="17">
        <v>5.3</v>
      </c>
      <c r="E32" s="17">
        <v>4.9000000000000004</v>
      </c>
      <c r="F32" s="17">
        <v>32.799999999999997</v>
      </c>
      <c r="G32" s="17">
        <v>196.8</v>
      </c>
      <c r="H32" s="17">
        <v>0.06</v>
      </c>
      <c r="I32" s="17">
        <v>0.02</v>
      </c>
      <c r="J32" s="17">
        <v>18.36</v>
      </c>
      <c r="K32" s="17">
        <v>0.09</v>
      </c>
      <c r="L32" s="17">
        <v>0</v>
      </c>
      <c r="M32" s="17">
        <v>149.04</v>
      </c>
      <c r="N32" s="17">
        <v>53.8</v>
      </c>
      <c r="O32" s="17">
        <v>105.83</v>
      </c>
      <c r="P32" s="17">
        <v>7.19</v>
      </c>
      <c r="Q32" s="17">
        <v>40.700000000000003</v>
      </c>
      <c r="R32" s="17">
        <v>0.73</v>
      </c>
      <c r="S32" s="17">
        <v>20.77</v>
      </c>
      <c r="T32" s="17">
        <v>0.06</v>
      </c>
      <c r="U32" s="17">
        <v>11.92</v>
      </c>
    </row>
    <row r="33" spans="1:21" ht="29.25" customHeight="1">
      <c r="A33" s="6" t="s">
        <v>88</v>
      </c>
      <c r="B33" s="6" t="s">
        <v>95</v>
      </c>
      <c r="C33" s="14" t="s">
        <v>176</v>
      </c>
      <c r="D33" s="3">
        <v>10.039999999999999</v>
      </c>
      <c r="E33" s="3">
        <v>12.79</v>
      </c>
      <c r="F33" s="3">
        <v>8.1199999999999992</v>
      </c>
      <c r="G33" s="3">
        <v>187.9</v>
      </c>
      <c r="H33" s="3">
        <v>0</v>
      </c>
      <c r="I33" s="3">
        <v>0</v>
      </c>
      <c r="J33" s="3">
        <v>38.450000000000003</v>
      </c>
      <c r="K33" s="3">
        <v>0.01</v>
      </c>
      <c r="L33" s="3">
        <v>1.1499999999999999</v>
      </c>
      <c r="M33" s="3">
        <v>3</v>
      </c>
      <c r="N33" s="3">
        <v>43</v>
      </c>
      <c r="O33" s="3">
        <v>45.75</v>
      </c>
      <c r="P33" s="3">
        <v>35.130000000000003</v>
      </c>
      <c r="Q33" s="3">
        <v>173.38</v>
      </c>
      <c r="R33" s="3">
        <v>1.6</v>
      </c>
      <c r="S33" s="3">
        <v>0</v>
      </c>
      <c r="T33" s="3">
        <v>0</v>
      </c>
      <c r="U33" s="3">
        <v>0</v>
      </c>
    </row>
    <row r="34" spans="1:21" ht="19.5" customHeight="1">
      <c r="A34" s="17" t="s">
        <v>113</v>
      </c>
      <c r="B34" s="17" t="s">
        <v>114</v>
      </c>
      <c r="C34" s="17">
        <v>200</v>
      </c>
      <c r="D34" s="17">
        <v>0.5</v>
      </c>
      <c r="E34" s="17">
        <v>0</v>
      </c>
      <c r="F34" s="17">
        <v>19.8</v>
      </c>
      <c r="G34" s="17">
        <v>81</v>
      </c>
      <c r="H34" s="17">
        <v>0</v>
      </c>
      <c r="I34" s="17">
        <v>0</v>
      </c>
      <c r="J34" s="17">
        <v>15</v>
      </c>
      <c r="K34" s="17">
        <v>0</v>
      </c>
      <c r="L34" s="17">
        <v>0.02</v>
      </c>
      <c r="M34" s="17">
        <v>0.05</v>
      </c>
      <c r="N34" s="17">
        <v>0.17</v>
      </c>
      <c r="O34" s="17">
        <v>108.08</v>
      </c>
      <c r="P34" s="17">
        <v>2.11</v>
      </c>
      <c r="Q34" s="17">
        <v>4.3099999999999996</v>
      </c>
      <c r="R34" s="17">
        <v>0.08</v>
      </c>
      <c r="S34" s="17">
        <v>0</v>
      </c>
      <c r="T34" s="17">
        <v>0</v>
      </c>
      <c r="U34" s="17">
        <v>0</v>
      </c>
    </row>
    <row r="35" spans="1:21" ht="19.5" customHeight="1">
      <c r="A35" s="17" t="s">
        <v>29</v>
      </c>
      <c r="B35" s="17" t="s">
        <v>30</v>
      </c>
      <c r="C35" s="17">
        <v>30</v>
      </c>
      <c r="D35" s="17">
        <v>2.2999999999999998</v>
      </c>
      <c r="E35" s="17">
        <v>0.2</v>
      </c>
      <c r="F35" s="17">
        <v>14.8</v>
      </c>
      <c r="G35" s="17">
        <v>70.3</v>
      </c>
      <c r="H35" s="17">
        <v>0.03</v>
      </c>
      <c r="I35" s="17">
        <v>0.01</v>
      </c>
      <c r="J35" s="17">
        <v>0</v>
      </c>
      <c r="K35" s="17">
        <v>0</v>
      </c>
      <c r="L35" s="17">
        <v>0</v>
      </c>
      <c r="M35" s="17">
        <v>149.69999999999999</v>
      </c>
      <c r="N35" s="17">
        <v>27.9</v>
      </c>
      <c r="O35" s="17">
        <v>6</v>
      </c>
      <c r="P35" s="17">
        <v>4.2</v>
      </c>
      <c r="Q35" s="17">
        <v>19.5</v>
      </c>
      <c r="R35" s="17">
        <v>0.33</v>
      </c>
      <c r="S35" s="17">
        <v>0.96</v>
      </c>
      <c r="T35" s="17">
        <v>1.8</v>
      </c>
      <c r="U35" s="17">
        <v>4.3499999999999996</v>
      </c>
    </row>
    <row r="36" spans="1:21" ht="19.5" customHeight="1">
      <c r="A36" s="17"/>
      <c r="B36" s="7" t="s">
        <v>116</v>
      </c>
      <c r="C36" s="7">
        <v>760</v>
      </c>
      <c r="D36" s="7">
        <f>D32+D33+D34+D35+D16+D38</f>
        <v>24.84</v>
      </c>
      <c r="E36" s="7">
        <f>E32+E33+E34+E35+E16+E38</f>
        <v>23.089999999999996</v>
      </c>
      <c r="F36" s="7">
        <f>F32+F33+F34+F35+F16+F38</f>
        <v>92.02</v>
      </c>
      <c r="G36" s="7">
        <f>G32+G33+G34+G35+G16+G38</f>
        <v>675.59999999999991</v>
      </c>
      <c r="H36" s="7">
        <f>H32+H33+H34+H35+H16+H38</f>
        <v>0.16</v>
      </c>
      <c r="I36" s="7">
        <f>I32+I33+I34+I35+I16+I38</f>
        <v>0.27</v>
      </c>
      <c r="J36" s="7">
        <f>J32+J33+J34+J35+J16+J38</f>
        <v>106.21000000000001</v>
      </c>
      <c r="K36" s="7">
        <f>K32+K33+K34+K35+K16+K38</f>
        <v>9.9999999999999992E-2</v>
      </c>
      <c r="L36" s="7">
        <f>L32+L33+L34+L35+L16+L38</f>
        <v>61.17</v>
      </c>
      <c r="M36" s="7">
        <f>M32+M33+M34+M35+M16+M38</f>
        <v>390.78999999999996</v>
      </c>
      <c r="N36" s="7">
        <f>N32+N33+N34+N35+N16+N38</f>
        <v>563.87</v>
      </c>
      <c r="O36" s="7">
        <f>O32+O33+O34+O35+O16+O38</f>
        <v>517.66</v>
      </c>
      <c r="P36" s="7">
        <f>P32+P33+P34+P35+P16+P38</f>
        <v>85.63</v>
      </c>
      <c r="Q36" s="7">
        <f>Q32+Q33+Q34+Q35+Q16+Q38</f>
        <v>420.89</v>
      </c>
      <c r="R36" s="7">
        <f>R32+R33+R34+R35+R16+R38</f>
        <v>3.24</v>
      </c>
      <c r="S36" s="7">
        <f>S32+S33+S34+S35+S16+S38</f>
        <v>41.730000000000004</v>
      </c>
      <c r="T36" s="7">
        <f>T32+T33+T34+T35+T16+T38</f>
        <v>4.16</v>
      </c>
      <c r="U36" s="7">
        <f>U32+U33+U34+U35+U16+U38</f>
        <v>73.27</v>
      </c>
    </row>
    <row r="37" spans="1:21" ht="19.5" customHeight="1">
      <c r="A37" s="17"/>
      <c r="B37" s="7" t="s">
        <v>177</v>
      </c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</row>
    <row r="38" spans="1:21" ht="19.5" customHeight="1">
      <c r="A38" s="17" t="s">
        <v>29</v>
      </c>
      <c r="B38" s="17" t="s">
        <v>115</v>
      </c>
      <c r="C38" s="17">
        <v>200</v>
      </c>
      <c r="D38" s="17">
        <v>5.8</v>
      </c>
      <c r="E38" s="17">
        <v>5</v>
      </c>
      <c r="F38" s="17">
        <v>8.4</v>
      </c>
      <c r="G38" s="17">
        <v>101.8</v>
      </c>
      <c r="H38" s="17">
        <v>0.03</v>
      </c>
      <c r="I38" s="17">
        <v>0.21</v>
      </c>
      <c r="J38" s="17">
        <v>26.4</v>
      </c>
      <c r="K38" s="17">
        <v>0</v>
      </c>
      <c r="L38" s="17">
        <v>0</v>
      </c>
      <c r="M38" s="17">
        <v>76</v>
      </c>
      <c r="N38" s="17">
        <v>242</v>
      </c>
      <c r="O38" s="17">
        <v>218</v>
      </c>
      <c r="P38" s="17">
        <v>24</v>
      </c>
      <c r="Q38" s="17">
        <v>160</v>
      </c>
      <c r="R38" s="17">
        <v>0.2</v>
      </c>
      <c r="S38" s="17">
        <v>18</v>
      </c>
      <c r="T38" s="17">
        <v>1.8</v>
      </c>
      <c r="U38" s="17">
        <v>40</v>
      </c>
    </row>
    <row r="39" spans="1:21" ht="19.5" customHeight="1">
      <c r="A39" s="17"/>
      <c r="B39" s="7" t="s">
        <v>178</v>
      </c>
      <c r="C39" s="7">
        <f>C38</f>
        <v>200</v>
      </c>
      <c r="D39" s="7">
        <f t="shared" ref="D39:U39" si="3">D38</f>
        <v>5.8</v>
      </c>
      <c r="E39" s="7">
        <f t="shared" si="3"/>
        <v>5</v>
      </c>
      <c r="F39" s="7">
        <f t="shared" si="3"/>
        <v>8.4</v>
      </c>
      <c r="G39" s="7">
        <f t="shared" si="3"/>
        <v>101.8</v>
      </c>
      <c r="H39" s="7">
        <f t="shared" si="3"/>
        <v>0.03</v>
      </c>
      <c r="I39" s="7">
        <f t="shared" si="3"/>
        <v>0.21</v>
      </c>
      <c r="J39" s="7">
        <f t="shared" si="3"/>
        <v>26.4</v>
      </c>
      <c r="K39" s="7">
        <f t="shared" si="3"/>
        <v>0</v>
      </c>
      <c r="L39" s="7">
        <f t="shared" si="3"/>
        <v>0</v>
      </c>
      <c r="M39" s="7">
        <f t="shared" si="3"/>
        <v>76</v>
      </c>
      <c r="N39" s="7">
        <f t="shared" si="3"/>
        <v>242</v>
      </c>
      <c r="O39" s="7">
        <f t="shared" si="3"/>
        <v>218</v>
      </c>
      <c r="P39" s="7">
        <f t="shared" si="3"/>
        <v>24</v>
      </c>
      <c r="Q39" s="7">
        <f t="shared" si="3"/>
        <v>160</v>
      </c>
      <c r="R39" s="7">
        <f t="shared" si="3"/>
        <v>0.2</v>
      </c>
      <c r="S39" s="7">
        <f t="shared" si="3"/>
        <v>18</v>
      </c>
      <c r="T39" s="7">
        <f t="shared" si="3"/>
        <v>1.8</v>
      </c>
      <c r="U39" s="7">
        <f t="shared" si="3"/>
        <v>40</v>
      </c>
    </row>
    <row r="40" spans="1:21" ht="19.5" customHeight="1">
      <c r="A40" s="17"/>
      <c r="B40" s="21" t="s">
        <v>33</v>
      </c>
      <c r="C40" s="21">
        <f>C17+C26+C30+C36+C39</f>
        <v>2460</v>
      </c>
      <c r="D40" s="21">
        <f t="shared" ref="D40:U40" si="4">D17+D26+D30+D36+D39</f>
        <v>82.95</v>
      </c>
      <c r="E40" s="21">
        <f t="shared" si="4"/>
        <v>88.52</v>
      </c>
      <c r="F40" s="21">
        <f t="shared" si="4"/>
        <v>290.98999999999995</v>
      </c>
      <c r="G40" s="21">
        <f t="shared" si="4"/>
        <v>2292.3000000000002</v>
      </c>
      <c r="H40" s="21">
        <f t="shared" si="4"/>
        <v>0.79</v>
      </c>
      <c r="I40" s="21">
        <f t="shared" si="4"/>
        <v>1.4</v>
      </c>
      <c r="J40" s="21">
        <f t="shared" si="4"/>
        <v>599.81000000000006</v>
      </c>
      <c r="K40" s="21">
        <f t="shared" si="4"/>
        <v>2.5800000000000005</v>
      </c>
      <c r="L40" s="21">
        <f t="shared" si="4"/>
        <v>137.07</v>
      </c>
      <c r="M40" s="21">
        <f t="shared" si="4"/>
        <v>1480.48</v>
      </c>
      <c r="N40" s="21">
        <f t="shared" si="4"/>
        <v>2503.08</v>
      </c>
      <c r="O40" s="21">
        <f t="shared" si="4"/>
        <v>1290.96</v>
      </c>
      <c r="P40" s="21">
        <f t="shared" si="4"/>
        <v>411.45</v>
      </c>
      <c r="Q40" s="21">
        <f t="shared" si="4"/>
        <v>1438.76</v>
      </c>
      <c r="R40" s="21">
        <f t="shared" si="4"/>
        <v>16.969999999999995</v>
      </c>
      <c r="S40" s="21">
        <f t="shared" si="4"/>
        <v>159.84000000000003</v>
      </c>
      <c r="T40" s="21">
        <f t="shared" si="4"/>
        <v>48.730000000000004</v>
      </c>
      <c r="U40" s="21">
        <f t="shared" si="4"/>
        <v>280.79000000000002</v>
      </c>
    </row>
    <row r="41" spans="1:21" ht="19.5" customHeight="1">
      <c r="A41" s="22"/>
      <c r="B41" s="23"/>
      <c r="C41" s="23"/>
      <c r="D41" s="23"/>
      <c r="E41" s="23"/>
      <c r="F41" s="23"/>
      <c r="G41" s="23"/>
      <c r="H41" s="23"/>
      <c r="I41" s="23"/>
      <c r="J41" s="23"/>
      <c r="K41" s="23"/>
      <c r="L41" s="23"/>
      <c r="M41" s="23"/>
      <c r="N41" s="23"/>
      <c r="O41" s="23"/>
      <c r="P41" s="23"/>
      <c r="Q41" s="23"/>
      <c r="R41" s="23"/>
      <c r="S41" s="23"/>
      <c r="T41" s="23"/>
      <c r="U41" s="23"/>
    </row>
    <row r="42" spans="1:21" ht="19.5" customHeight="1">
      <c r="A42" s="57" t="s">
        <v>117</v>
      </c>
      <c r="B42" s="57"/>
      <c r="C42" s="57"/>
      <c r="D42" s="57"/>
      <c r="E42" s="57"/>
      <c r="F42" s="57"/>
      <c r="G42" s="57"/>
      <c r="H42" s="57"/>
      <c r="I42" s="57"/>
      <c r="J42" s="57"/>
      <c r="K42" s="57"/>
      <c r="L42" s="57"/>
      <c r="M42" s="57"/>
      <c r="N42" s="57"/>
      <c r="O42" s="57"/>
      <c r="P42" s="57"/>
      <c r="Q42" s="57"/>
      <c r="R42" s="57"/>
      <c r="S42" s="57"/>
      <c r="T42" s="57"/>
      <c r="U42" s="57"/>
    </row>
    <row r="43" spans="1:21" ht="19.5" customHeight="1">
      <c r="A43" s="56" t="s">
        <v>0</v>
      </c>
      <c r="B43" s="56" t="s">
        <v>77</v>
      </c>
      <c r="C43" s="58" t="s">
        <v>1</v>
      </c>
      <c r="D43" s="60" t="s">
        <v>78</v>
      </c>
      <c r="E43" s="61"/>
      <c r="F43" s="62"/>
      <c r="G43" s="39" t="s">
        <v>5</v>
      </c>
      <c r="H43" s="63" t="s">
        <v>75</v>
      </c>
      <c r="I43" s="63"/>
      <c r="J43" s="63"/>
      <c r="K43" s="63"/>
      <c r="L43" s="63"/>
      <c r="M43" s="63" t="s">
        <v>76</v>
      </c>
      <c r="N43" s="63"/>
      <c r="O43" s="63"/>
      <c r="P43" s="63"/>
      <c r="Q43" s="63"/>
      <c r="R43" s="63"/>
      <c r="S43" s="63"/>
      <c r="T43" s="63"/>
      <c r="U43" s="63"/>
    </row>
    <row r="44" spans="1:21" ht="19.5" customHeight="1">
      <c r="A44" s="56"/>
      <c r="B44" s="56"/>
      <c r="C44" s="59"/>
      <c r="D44" s="10" t="s">
        <v>2</v>
      </c>
      <c r="E44" s="10" t="s">
        <v>3</v>
      </c>
      <c r="F44" s="10" t="s">
        <v>4</v>
      </c>
      <c r="G44" s="40"/>
      <c r="H44" s="24" t="s">
        <v>6</v>
      </c>
      <c r="I44" s="24" t="s">
        <v>7</v>
      </c>
      <c r="J44" s="24" t="s">
        <v>8</v>
      </c>
      <c r="K44" s="24" t="s">
        <v>9</v>
      </c>
      <c r="L44" s="24" t="s">
        <v>10</v>
      </c>
      <c r="M44" s="24" t="s">
        <v>11</v>
      </c>
      <c r="N44" s="24" t="s">
        <v>12</v>
      </c>
      <c r="O44" s="24" t="s">
        <v>13</v>
      </c>
      <c r="P44" s="24" t="s">
        <v>14</v>
      </c>
      <c r="Q44" s="24" t="s">
        <v>15</v>
      </c>
      <c r="R44" s="24" t="s">
        <v>16</v>
      </c>
      <c r="S44" s="24" t="s">
        <v>17</v>
      </c>
      <c r="T44" s="24" t="s">
        <v>18</v>
      </c>
      <c r="U44" s="24" t="s">
        <v>19</v>
      </c>
    </row>
    <row r="45" spans="1:21" ht="19.5" customHeight="1">
      <c r="A45" s="7"/>
      <c r="B45" s="7"/>
      <c r="C45" s="24" t="s">
        <v>20</v>
      </c>
      <c r="D45" s="24" t="s">
        <v>20</v>
      </c>
      <c r="E45" s="24" t="s">
        <v>20</v>
      </c>
      <c r="F45" s="24" t="s">
        <v>20</v>
      </c>
      <c r="G45" s="24" t="s">
        <v>21</v>
      </c>
      <c r="H45" s="24" t="s">
        <v>22</v>
      </c>
      <c r="I45" s="24" t="s">
        <v>22</v>
      </c>
      <c r="J45" s="24" t="s">
        <v>23</v>
      </c>
      <c r="K45" s="24" t="s">
        <v>24</v>
      </c>
      <c r="L45" s="24" t="s">
        <v>22</v>
      </c>
      <c r="M45" s="24" t="s">
        <v>22</v>
      </c>
      <c r="N45" s="24" t="s">
        <v>22</v>
      </c>
      <c r="O45" s="24" t="s">
        <v>22</v>
      </c>
      <c r="P45" s="24" t="s">
        <v>22</v>
      </c>
      <c r="Q45" s="24" t="s">
        <v>22</v>
      </c>
      <c r="R45" s="24" t="s">
        <v>22</v>
      </c>
      <c r="S45" s="24" t="s">
        <v>24</v>
      </c>
      <c r="T45" s="24" t="s">
        <v>24</v>
      </c>
      <c r="U45" s="24" t="s">
        <v>24</v>
      </c>
    </row>
    <row r="46" spans="1:21" ht="19.5" customHeight="1">
      <c r="A46" s="17"/>
      <c r="B46" s="7" t="s">
        <v>102</v>
      </c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</row>
    <row r="47" spans="1:21" ht="28.5" customHeight="1">
      <c r="A47" s="17" t="s">
        <v>118</v>
      </c>
      <c r="B47" s="17" t="s">
        <v>119</v>
      </c>
      <c r="C47" s="17">
        <v>15</v>
      </c>
      <c r="D47" s="17">
        <v>3.48</v>
      </c>
      <c r="E47" s="17">
        <v>4.42</v>
      </c>
      <c r="F47" s="17">
        <v>0</v>
      </c>
      <c r="G47" s="17">
        <v>53.7</v>
      </c>
      <c r="H47" s="17">
        <v>0</v>
      </c>
      <c r="I47" s="17">
        <v>0.04</v>
      </c>
      <c r="J47" s="17">
        <v>23.4</v>
      </c>
      <c r="K47" s="17">
        <v>0.14000000000000001</v>
      </c>
      <c r="L47" s="17">
        <v>0.04</v>
      </c>
      <c r="M47" s="17">
        <v>92.34</v>
      </c>
      <c r="N47" s="17">
        <v>10.96</v>
      </c>
      <c r="O47" s="17">
        <v>116.16</v>
      </c>
      <c r="P47" s="17">
        <v>4.57</v>
      </c>
      <c r="Q47" s="17">
        <v>65.25</v>
      </c>
      <c r="R47" s="17">
        <v>0.13</v>
      </c>
      <c r="S47" s="17">
        <v>0</v>
      </c>
      <c r="T47" s="17">
        <v>1.9</v>
      </c>
      <c r="U47" s="17">
        <v>0</v>
      </c>
    </row>
    <row r="48" spans="1:21" ht="32.25" customHeight="1">
      <c r="A48" s="17" t="s">
        <v>120</v>
      </c>
      <c r="B48" s="17" t="s">
        <v>121</v>
      </c>
      <c r="C48" s="17">
        <v>200</v>
      </c>
      <c r="D48" s="17">
        <v>6.82</v>
      </c>
      <c r="E48" s="17">
        <v>7.44</v>
      </c>
      <c r="F48" s="17">
        <v>24.61</v>
      </c>
      <c r="G48" s="17">
        <v>192.6</v>
      </c>
      <c r="H48" s="17">
        <v>0.14000000000000001</v>
      </c>
      <c r="I48" s="17">
        <v>0.17</v>
      </c>
      <c r="J48" s="17">
        <v>29.08</v>
      </c>
      <c r="K48" s="17">
        <v>7.0000000000000007E-2</v>
      </c>
      <c r="L48" s="17">
        <v>1</v>
      </c>
      <c r="M48" s="17">
        <v>348</v>
      </c>
      <c r="N48" s="17">
        <v>237</v>
      </c>
      <c r="O48" s="17">
        <v>164</v>
      </c>
      <c r="P48" s="17">
        <v>45</v>
      </c>
      <c r="Q48" s="17">
        <v>188</v>
      </c>
      <c r="R48" s="17">
        <v>1.1000000000000001</v>
      </c>
      <c r="S48" s="17">
        <v>52.01</v>
      </c>
      <c r="T48" s="17">
        <v>9.9</v>
      </c>
      <c r="U48" s="17">
        <v>49.61</v>
      </c>
    </row>
    <row r="49" spans="1:21" ht="19.5" customHeight="1">
      <c r="A49" s="17" t="s">
        <v>47</v>
      </c>
      <c r="B49" s="17" t="s">
        <v>48</v>
      </c>
      <c r="C49" s="17">
        <v>200</v>
      </c>
      <c r="D49" s="17">
        <v>0.2</v>
      </c>
      <c r="E49" s="17">
        <v>0</v>
      </c>
      <c r="F49" s="17">
        <v>6.4</v>
      </c>
      <c r="G49" s="17">
        <v>26.8</v>
      </c>
      <c r="H49" s="17">
        <v>0</v>
      </c>
      <c r="I49" s="17">
        <v>0.01</v>
      </c>
      <c r="J49" s="17">
        <v>0.3</v>
      </c>
      <c r="K49" s="17">
        <v>0</v>
      </c>
      <c r="L49" s="17">
        <v>0.04</v>
      </c>
      <c r="M49" s="17">
        <v>0.68</v>
      </c>
      <c r="N49" s="17">
        <v>20.76</v>
      </c>
      <c r="O49" s="17">
        <v>66.08</v>
      </c>
      <c r="P49" s="17">
        <v>3.83</v>
      </c>
      <c r="Q49" s="17">
        <v>7.18</v>
      </c>
      <c r="R49" s="17">
        <v>0.73</v>
      </c>
      <c r="S49" s="17">
        <v>0</v>
      </c>
      <c r="T49" s="17">
        <v>0</v>
      </c>
      <c r="U49" s="17">
        <v>0</v>
      </c>
    </row>
    <row r="50" spans="1:21" ht="19.5" customHeight="1">
      <c r="A50" s="17" t="s">
        <v>29</v>
      </c>
      <c r="B50" s="17" t="s">
        <v>30</v>
      </c>
      <c r="C50" s="17">
        <v>30</v>
      </c>
      <c r="D50" s="17">
        <v>2.2999999999999998</v>
      </c>
      <c r="E50" s="17">
        <v>0.2</v>
      </c>
      <c r="F50" s="17">
        <v>14.8</v>
      </c>
      <c r="G50" s="17">
        <v>70.3</v>
      </c>
      <c r="H50" s="17">
        <v>0.03</v>
      </c>
      <c r="I50" s="17">
        <v>0.01</v>
      </c>
      <c r="J50" s="17">
        <v>0</v>
      </c>
      <c r="K50" s="17">
        <v>0</v>
      </c>
      <c r="L50" s="17">
        <v>0</v>
      </c>
      <c r="M50" s="17">
        <v>149.69999999999999</v>
      </c>
      <c r="N50" s="17">
        <v>27.9</v>
      </c>
      <c r="O50" s="17">
        <v>6</v>
      </c>
      <c r="P50" s="17">
        <v>4.2</v>
      </c>
      <c r="Q50" s="17">
        <v>19.5</v>
      </c>
      <c r="R50" s="17">
        <v>0.33</v>
      </c>
      <c r="S50" s="17">
        <v>0.96</v>
      </c>
      <c r="T50" s="17">
        <v>1.8</v>
      </c>
      <c r="U50" s="17">
        <v>4.3499999999999996</v>
      </c>
    </row>
    <row r="51" spans="1:21" ht="19.5" customHeight="1">
      <c r="A51" s="17" t="s">
        <v>29</v>
      </c>
      <c r="B51" s="17" t="s">
        <v>31</v>
      </c>
      <c r="C51" s="17">
        <v>20</v>
      </c>
      <c r="D51" s="17">
        <v>1.3</v>
      </c>
      <c r="E51" s="17">
        <v>0.2</v>
      </c>
      <c r="F51" s="17">
        <v>6.7</v>
      </c>
      <c r="G51" s="17">
        <v>34.200000000000003</v>
      </c>
      <c r="H51" s="17">
        <v>0.04</v>
      </c>
      <c r="I51" s="17">
        <v>0.02</v>
      </c>
      <c r="J51" s="17">
        <v>0</v>
      </c>
      <c r="K51" s="17">
        <v>0</v>
      </c>
      <c r="L51" s="17">
        <v>0</v>
      </c>
      <c r="M51" s="17">
        <v>122</v>
      </c>
      <c r="N51" s="17">
        <v>49</v>
      </c>
      <c r="O51" s="17">
        <v>7</v>
      </c>
      <c r="P51" s="17">
        <v>9.4</v>
      </c>
      <c r="Q51" s="17">
        <v>31.6</v>
      </c>
      <c r="R51" s="17">
        <v>0.78</v>
      </c>
      <c r="S51" s="17">
        <v>0</v>
      </c>
      <c r="T51" s="17">
        <v>6.18</v>
      </c>
      <c r="U51" s="17">
        <v>0</v>
      </c>
    </row>
    <row r="52" spans="1:21" ht="19.5" customHeight="1">
      <c r="A52" s="6" t="s">
        <v>180</v>
      </c>
      <c r="B52" s="6" t="s">
        <v>179</v>
      </c>
      <c r="C52" s="17">
        <v>40</v>
      </c>
      <c r="D52" s="17">
        <v>4.78</v>
      </c>
      <c r="E52" s="17">
        <v>4.05</v>
      </c>
      <c r="F52" s="17">
        <v>0.25</v>
      </c>
      <c r="G52" s="17">
        <v>56.6</v>
      </c>
      <c r="H52" s="17">
        <v>0.02</v>
      </c>
      <c r="I52" s="17">
        <v>0.14000000000000001</v>
      </c>
      <c r="J52" s="17">
        <v>62.4</v>
      </c>
      <c r="K52" s="17">
        <v>0.88</v>
      </c>
      <c r="L52" s="17">
        <v>0</v>
      </c>
      <c r="M52" s="17">
        <v>40.74</v>
      </c>
      <c r="N52" s="17">
        <v>46.48</v>
      </c>
      <c r="O52" s="17">
        <v>19.36</v>
      </c>
      <c r="P52" s="17">
        <v>4.18</v>
      </c>
      <c r="Q52" s="17">
        <v>66.819999999999993</v>
      </c>
      <c r="R52" s="17">
        <v>0.87</v>
      </c>
      <c r="S52" s="17">
        <v>8</v>
      </c>
      <c r="T52" s="17">
        <v>10.8</v>
      </c>
      <c r="U52" s="17">
        <v>22</v>
      </c>
    </row>
    <row r="53" spans="1:21" ht="19.5" customHeight="1">
      <c r="A53" s="17"/>
      <c r="B53" s="7" t="s">
        <v>32</v>
      </c>
      <c r="C53" s="7">
        <f>C47+C48+C49+C50+C51+C52</f>
        <v>505</v>
      </c>
      <c r="D53" s="7">
        <f t="shared" ref="D53:U53" si="5">D47+D48+D49+D50+D51+D52</f>
        <v>18.880000000000003</v>
      </c>
      <c r="E53" s="7">
        <f t="shared" si="5"/>
        <v>16.309999999999999</v>
      </c>
      <c r="F53" s="7">
        <f t="shared" si="5"/>
        <v>52.760000000000005</v>
      </c>
      <c r="G53" s="7">
        <f t="shared" si="5"/>
        <v>434.20000000000005</v>
      </c>
      <c r="H53" s="7">
        <f t="shared" si="5"/>
        <v>0.23</v>
      </c>
      <c r="I53" s="7">
        <f t="shared" si="5"/>
        <v>0.39000000000000007</v>
      </c>
      <c r="J53" s="7">
        <f t="shared" si="5"/>
        <v>115.17999999999999</v>
      </c>
      <c r="K53" s="7">
        <f t="shared" si="5"/>
        <v>1.0900000000000001</v>
      </c>
      <c r="L53" s="7">
        <f t="shared" si="5"/>
        <v>1.08</v>
      </c>
      <c r="M53" s="7">
        <f t="shared" si="5"/>
        <v>753.46</v>
      </c>
      <c r="N53" s="7">
        <f t="shared" si="5"/>
        <v>392.1</v>
      </c>
      <c r="O53" s="7">
        <f t="shared" si="5"/>
        <v>378.59999999999997</v>
      </c>
      <c r="P53" s="7">
        <f t="shared" si="5"/>
        <v>71.180000000000007</v>
      </c>
      <c r="Q53" s="7">
        <f t="shared" si="5"/>
        <v>378.35</v>
      </c>
      <c r="R53" s="7">
        <f t="shared" si="5"/>
        <v>3.9400000000000004</v>
      </c>
      <c r="S53" s="7">
        <f t="shared" si="5"/>
        <v>60.97</v>
      </c>
      <c r="T53" s="7">
        <f t="shared" si="5"/>
        <v>30.580000000000002</v>
      </c>
      <c r="U53" s="7">
        <f t="shared" si="5"/>
        <v>75.960000000000008</v>
      </c>
    </row>
    <row r="54" spans="1:21" ht="16.5" customHeight="1">
      <c r="A54" s="17"/>
      <c r="B54" s="7" t="s">
        <v>105</v>
      </c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</row>
    <row r="55" spans="1:21" ht="27" customHeight="1">
      <c r="A55" s="17" t="s">
        <v>51</v>
      </c>
      <c r="B55" s="17" t="s">
        <v>52</v>
      </c>
      <c r="C55" s="17">
        <v>60</v>
      </c>
      <c r="D55" s="17">
        <v>0.7</v>
      </c>
      <c r="E55" s="17">
        <v>5.4</v>
      </c>
      <c r="F55" s="17">
        <v>4</v>
      </c>
      <c r="G55" s="17">
        <v>67.099999999999994</v>
      </c>
      <c r="H55" s="17">
        <v>0.02</v>
      </c>
      <c r="I55" s="17">
        <v>0.02</v>
      </c>
      <c r="J55" s="17">
        <v>72.89</v>
      </c>
      <c r="K55" s="17">
        <v>0</v>
      </c>
      <c r="L55" s="17">
        <v>2.2599999999999998</v>
      </c>
      <c r="M55" s="17">
        <v>200.99</v>
      </c>
      <c r="N55" s="17">
        <v>127.85</v>
      </c>
      <c r="O55" s="17">
        <v>12.1</v>
      </c>
      <c r="P55" s="17">
        <v>9.66</v>
      </c>
      <c r="Q55" s="17">
        <v>21.4</v>
      </c>
      <c r="R55" s="17">
        <v>0.41</v>
      </c>
      <c r="S55" s="17">
        <v>7.86</v>
      </c>
      <c r="T55" s="17">
        <v>0.13</v>
      </c>
      <c r="U55" s="17">
        <v>11.85</v>
      </c>
    </row>
    <row r="56" spans="1:21" ht="19.5" customHeight="1">
      <c r="A56" s="17" t="s">
        <v>122</v>
      </c>
      <c r="B56" s="17" t="s">
        <v>123</v>
      </c>
      <c r="C56" s="17">
        <v>200</v>
      </c>
      <c r="D56" s="17">
        <v>4.8</v>
      </c>
      <c r="E56" s="17">
        <v>5.8</v>
      </c>
      <c r="F56" s="17">
        <v>13.6</v>
      </c>
      <c r="G56" s="17">
        <v>125.5</v>
      </c>
      <c r="H56" s="17">
        <v>0.06</v>
      </c>
      <c r="I56" s="17">
        <v>0.05</v>
      </c>
      <c r="J56" s="17">
        <v>103.93</v>
      </c>
      <c r="K56" s="17">
        <v>0</v>
      </c>
      <c r="L56" s="17">
        <v>5.54</v>
      </c>
      <c r="M56" s="17">
        <v>196.79</v>
      </c>
      <c r="N56" s="17">
        <v>334.95</v>
      </c>
      <c r="O56" s="17">
        <v>21.08</v>
      </c>
      <c r="P56" s="17">
        <v>19.71</v>
      </c>
      <c r="Q56" s="17">
        <v>51.39</v>
      </c>
      <c r="R56" s="17">
        <v>0.71</v>
      </c>
      <c r="S56" s="17">
        <v>16.600000000000001</v>
      </c>
      <c r="T56" s="17">
        <v>0.75</v>
      </c>
      <c r="U56" s="17">
        <v>28.28</v>
      </c>
    </row>
    <row r="57" spans="1:21" ht="19.5" customHeight="1">
      <c r="A57" s="17" t="s">
        <v>34</v>
      </c>
      <c r="B57" s="17" t="s">
        <v>35</v>
      </c>
      <c r="C57" s="25" t="s">
        <v>63</v>
      </c>
      <c r="D57" s="17">
        <v>21</v>
      </c>
      <c r="E57" s="17">
        <v>7</v>
      </c>
      <c r="F57" s="17">
        <v>17.5</v>
      </c>
      <c r="G57" s="17">
        <v>217.3</v>
      </c>
      <c r="H57" s="17">
        <v>0.14000000000000001</v>
      </c>
      <c r="I57" s="17">
        <v>0.11</v>
      </c>
      <c r="J57" s="17">
        <v>259.68</v>
      </c>
      <c r="K57" s="17">
        <v>0</v>
      </c>
      <c r="L57" s="17">
        <v>11.25</v>
      </c>
      <c r="M57" s="17">
        <v>281.38</v>
      </c>
      <c r="N57" s="17">
        <v>738.57</v>
      </c>
      <c r="O57" s="17">
        <v>32.19</v>
      </c>
      <c r="P57" s="17">
        <v>93.35</v>
      </c>
      <c r="Q57" s="17">
        <v>192.51</v>
      </c>
      <c r="R57" s="17">
        <v>2.13</v>
      </c>
      <c r="S57" s="17">
        <v>42.97</v>
      </c>
      <c r="T57" s="17">
        <v>17.04</v>
      </c>
      <c r="U57" s="17">
        <v>156.36000000000001</v>
      </c>
    </row>
    <row r="58" spans="1:21" ht="19.5" customHeight="1">
      <c r="A58" s="17" t="s">
        <v>36</v>
      </c>
      <c r="B58" s="17" t="s">
        <v>37</v>
      </c>
      <c r="C58" s="17">
        <v>200</v>
      </c>
      <c r="D58" s="17">
        <v>4.7</v>
      </c>
      <c r="E58" s="17">
        <v>3.5</v>
      </c>
      <c r="F58" s="17">
        <v>12.5</v>
      </c>
      <c r="G58" s="17">
        <v>100.4</v>
      </c>
      <c r="H58" s="17">
        <v>0.04</v>
      </c>
      <c r="I58" s="17">
        <v>0.16</v>
      </c>
      <c r="J58" s="17">
        <v>17.25</v>
      </c>
      <c r="K58" s="17">
        <v>0</v>
      </c>
      <c r="L58" s="17">
        <v>0.68</v>
      </c>
      <c r="M58" s="17">
        <v>49.95</v>
      </c>
      <c r="N58" s="17">
        <v>220.33</v>
      </c>
      <c r="O58" s="17">
        <v>167.68</v>
      </c>
      <c r="P58" s="17">
        <v>34.32</v>
      </c>
      <c r="Q58" s="17">
        <v>130.28</v>
      </c>
      <c r="R58" s="17">
        <v>1.0900000000000001</v>
      </c>
      <c r="S58" s="17">
        <v>11.7</v>
      </c>
      <c r="T58" s="17">
        <v>2.29</v>
      </c>
      <c r="U58" s="17">
        <v>38.25</v>
      </c>
    </row>
    <row r="59" spans="1:21" ht="19.5" customHeight="1">
      <c r="A59" s="17" t="s">
        <v>29</v>
      </c>
      <c r="B59" s="17" t="s">
        <v>30</v>
      </c>
      <c r="C59" s="17">
        <v>30</v>
      </c>
      <c r="D59" s="17">
        <v>2.2999999999999998</v>
      </c>
      <c r="E59" s="17">
        <v>0.2</v>
      </c>
      <c r="F59" s="17">
        <v>14.8</v>
      </c>
      <c r="G59" s="17">
        <v>70.3</v>
      </c>
      <c r="H59" s="17">
        <v>0.03</v>
      </c>
      <c r="I59" s="17">
        <v>0.01</v>
      </c>
      <c r="J59" s="17">
        <v>0</v>
      </c>
      <c r="K59" s="17">
        <v>0</v>
      </c>
      <c r="L59" s="17">
        <v>0</v>
      </c>
      <c r="M59" s="17">
        <v>149.69999999999999</v>
      </c>
      <c r="N59" s="17">
        <v>27.9</v>
      </c>
      <c r="O59" s="17">
        <v>6</v>
      </c>
      <c r="P59" s="17">
        <v>4.2</v>
      </c>
      <c r="Q59" s="17">
        <v>19.5</v>
      </c>
      <c r="R59" s="17">
        <v>0.33</v>
      </c>
      <c r="S59" s="17">
        <v>0.96</v>
      </c>
      <c r="T59" s="17">
        <v>1.8</v>
      </c>
      <c r="U59" s="17">
        <v>4.3499999999999996</v>
      </c>
    </row>
    <row r="60" spans="1:21" ht="19.5" customHeight="1">
      <c r="A60" s="26" t="s">
        <v>57</v>
      </c>
      <c r="B60" s="26" t="s">
        <v>58</v>
      </c>
      <c r="C60" s="27">
        <v>60</v>
      </c>
      <c r="D60" s="3">
        <v>3.9</v>
      </c>
      <c r="E60" s="3">
        <v>3.37</v>
      </c>
      <c r="F60" s="3">
        <v>25.39</v>
      </c>
      <c r="G60" s="3">
        <v>176.9</v>
      </c>
      <c r="H60" s="3">
        <v>0.04</v>
      </c>
      <c r="I60" s="3">
        <v>0.02</v>
      </c>
      <c r="J60" s="3">
        <v>15.93</v>
      </c>
      <c r="K60" s="3">
        <v>0.12</v>
      </c>
      <c r="L60" s="3">
        <v>0</v>
      </c>
      <c r="M60" s="3">
        <v>200</v>
      </c>
      <c r="N60" s="3">
        <v>41</v>
      </c>
      <c r="O60" s="3">
        <v>14</v>
      </c>
      <c r="P60" s="3">
        <v>5</v>
      </c>
      <c r="Q60" s="3">
        <v>33</v>
      </c>
      <c r="R60" s="3">
        <v>0.5</v>
      </c>
      <c r="S60" s="3">
        <v>27.81</v>
      </c>
      <c r="T60" s="3">
        <v>2.6</v>
      </c>
      <c r="U60" s="3">
        <v>9.19</v>
      </c>
    </row>
    <row r="61" spans="1:21" ht="19.5" customHeight="1">
      <c r="A61" s="17"/>
      <c r="B61" s="7" t="s">
        <v>108</v>
      </c>
      <c r="C61" s="7">
        <v>750</v>
      </c>
      <c r="D61" s="7">
        <f>D55+D56+D57+D58+D59+D51+D60</f>
        <v>38.699999999999996</v>
      </c>
      <c r="E61" s="7">
        <f>E55+E56+E57+E58+E59+E51+E60</f>
        <v>25.47</v>
      </c>
      <c r="F61" s="7">
        <f>F55+F56+F57+F58+F59+F51+F60</f>
        <v>94.490000000000009</v>
      </c>
      <c r="G61" s="7">
        <f>G55+G56+G57+G58+G59+G51+G60</f>
        <v>791.69999999999993</v>
      </c>
      <c r="H61" s="7">
        <f>H55+H56+H57+H58+H59+H51+H60</f>
        <v>0.37</v>
      </c>
      <c r="I61" s="7">
        <f>I55+I56+I57+I58+I59+I51+I60</f>
        <v>0.39</v>
      </c>
      <c r="J61" s="7">
        <f>J55+J56+J57+J58+J59+J51+J60</f>
        <v>469.68</v>
      </c>
      <c r="K61" s="7">
        <f>K55+K56+K57+K58+K59+K51+K60</f>
        <v>0.12</v>
      </c>
      <c r="L61" s="7">
        <f>L55+L56+L57+L58+L59+L51+L60</f>
        <v>19.73</v>
      </c>
      <c r="M61" s="7">
        <f>M55+M56+M57+M58+M59+M51+M60</f>
        <v>1200.81</v>
      </c>
      <c r="N61" s="7">
        <f>N55+N56+N57+N58+N59+N51+N60</f>
        <v>1539.6</v>
      </c>
      <c r="O61" s="7">
        <f>O55+O56+O57+O58+O59+O51+O60</f>
        <v>260.05</v>
      </c>
      <c r="P61" s="7">
        <f>P55+P56+P57+P58+P59+P51+P60</f>
        <v>175.64</v>
      </c>
      <c r="Q61" s="7">
        <f>Q55+Q56+Q57+Q58+Q59+Q51+Q60</f>
        <v>479.67999999999995</v>
      </c>
      <c r="R61" s="7">
        <f>R55+R56+R57+R58+R59+R51+R60</f>
        <v>5.95</v>
      </c>
      <c r="S61" s="7">
        <f>S55+S56+S57+S58+S59+S51+S60</f>
        <v>107.9</v>
      </c>
      <c r="T61" s="7">
        <f>T55+T56+T57+T58+T59+T51+T60</f>
        <v>30.79</v>
      </c>
      <c r="U61" s="7">
        <f>U55+U56+U57+U58+U59+U51+U60</f>
        <v>248.28</v>
      </c>
    </row>
    <row r="62" spans="1:21" ht="19.5" customHeight="1">
      <c r="A62" s="17"/>
      <c r="B62" s="7" t="s">
        <v>109</v>
      </c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</row>
    <row r="63" spans="1:21" ht="27.75" customHeight="1">
      <c r="A63" s="17" t="s">
        <v>29</v>
      </c>
      <c r="B63" s="17" t="s">
        <v>124</v>
      </c>
      <c r="C63" s="17">
        <v>30</v>
      </c>
      <c r="D63" s="17">
        <v>0.84</v>
      </c>
      <c r="E63" s="17">
        <v>0.99</v>
      </c>
      <c r="F63" s="17">
        <v>23.19</v>
      </c>
      <c r="G63" s="17">
        <v>105</v>
      </c>
      <c r="H63" s="17">
        <v>0.01</v>
      </c>
      <c r="I63" s="17">
        <v>0.01</v>
      </c>
      <c r="J63" s="17">
        <v>0.54</v>
      </c>
      <c r="K63" s="17">
        <v>0</v>
      </c>
      <c r="L63" s="17">
        <v>0</v>
      </c>
      <c r="M63" s="17">
        <v>11.17</v>
      </c>
      <c r="N63" s="17">
        <v>34.86</v>
      </c>
      <c r="O63" s="17">
        <v>4.22</v>
      </c>
      <c r="P63" s="17">
        <v>2.61</v>
      </c>
      <c r="Q63" s="17">
        <v>9.4</v>
      </c>
      <c r="R63" s="17">
        <v>0.39</v>
      </c>
      <c r="S63" s="17">
        <v>0</v>
      </c>
      <c r="T63" s="17">
        <v>0</v>
      </c>
      <c r="U63" s="17">
        <v>0</v>
      </c>
    </row>
    <row r="64" spans="1:21" ht="19.5" customHeight="1">
      <c r="A64" s="17" t="s">
        <v>29</v>
      </c>
      <c r="B64" s="17" t="s">
        <v>125</v>
      </c>
      <c r="C64" s="17">
        <v>200</v>
      </c>
      <c r="D64" s="17">
        <v>1</v>
      </c>
      <c r="E64" s="17">
        <v>0.2</v>
      </c>
      <c r="F64" s="17">
        <v>20.2</v>
      </c>
      <c r="G64" s="17">
        <v>86.6</v>
      </c>
      <c r="H64" s="17">
        <v>0.02</v>
      </c>
      <c r="I64" s="17">
        <v>0.02</v>
      </c>
      <c r="J64" s="17">
        <v>0</v>
      </c>
      <c r="K64" s="17">
        <v>0</v>
      </c>
      <c r="L64" s="17">
        <v>4</v>
      </c>
      <c r="M64" s="17">
        <v>12</v>
      </c>
      <c r="N64" s="17">
        <v>240</v>
      </c>
      <c r="O64" s="17">
        <v>14</v>
      </c>
      <c r="P64" s="17">
        <v>8</v>
      </c>
      <c r="Q64" s="17">
        <v>14</v>
      </c>
      <c r="R64" s="17">
        <v>2.8</v>
      </c>
      <c r="S64" s="17">
        <v>0</v>
      </c>
      <c r="T64" s="17">
        <v>0</v>
      </c>
      <c r="U64" s="17">
        <v>0</v>
      </c>
    </row>
    <row r="65" spans="1:21" ht="19.5" customHeight="1">
      <c r="A65" s="17"/>
      <c r="B65" s="7" t="s">
        <v>111</v>
      </c>
      <c r="C65" s="7">
        <f>C63+C64</f>
        <v>230</v>
      </c>
      <c r="D65" s="7">
        <f t="shared" ref="D65:U65" si="6">D63+D64</f>
        <v>1.8399999999999999</v>
      </c>
      <c r="E65" s="7">
        <f t="shared" si="6"/>
        <v>1.19</v>
      </c>
      <c r="F65" s="7">
        <f t="shared" si="6"/>
        <v>43.39</v>
      </c>
      <c r="G65" s="7">
        <f t="shared" si="6"/>
        <v>191.6</v>
      </c>
      <c r="H65" s="7">
        <f t="shared" si="6"/>
        <v>0.03</v>
      </c>
      <c r="I65" s="7">
        <f t="shared" si="6"/>
        <v>0.03</v>
      </c>
      <c r="J65" s="7">
        <f t="shared" si="6"/>
        <v>0.54</v>
      </c>
      <c r="K65" s="7">
        <f t="shared" si="6"/>
        <v>0</v>
      </c>
      <c r="L65" s="7">
        <f t="shared" si="6"/>
        <v>4</v>
      </c>
      <c r="M65" s="7">
        <f t="shared" si="6"/>
        <v>23.17</v>
      </c>
      <c r="N65" s="7">
        <f t="shared" si="6"/>
        <v>274.86</v>
      </c>
      <c r="O65" s="7">
        <f t="shared" si="6"/>
        <v>18.22</v>
      </c>
      <c r="P65" s="7">
        <f t="shared" si="6"/>
        <v>10.61</v>
      </c>
      <c r="Q65" s="7">
        <f t="shared" si="6"/>
        <v>23.4</v>
      </c>
      <c r="R65" s="7">
        <f t="shared" si="6"/>
        <v>3.19</v>
      </c>
      <c r="S65" s="7">
        <f t="shared" si="6"/>
        <v>0</v>
      </c>
      <c r="T65" s="7">
        <f t="shared" si="6"/>
        <v>0</v>
      </c>
      <c r="U65" s="7">
        <f t="shared" si="6"/>
        <v>0</v>
      </c>
    </row>
    <row r="66" spans="1:21" ht="19.5" customHeight="1">
      <c r="A66" s="17"/>
      <c r="B66" s="7" t="s">
        <v>112</v>
      </c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</row>
    <row r="67" spans="1:21" ht="19.5" customHeight="1">
      <c r="A67" s="17" t="s">
        <v>126</v>
      </c>
      <c r="B67" s="17" t="s">
        <v>127</v>
      </c>
      <c r="C67" s="17">
        <v>160</v>
      </c>
      <c r="D67" s="17">
        <v>31.4</v>
      </c>
      <c r="E67" s="17">
        <v>9.1999999999999993</v>
      </c>
      <c r="F67" s="17">
        <v>26.3</v>
      </c>
      <c r="G67" s="17">
        <v>313.2</v>
      </c>
      <c r="H67" s="17">
        <v>7.0000000000000007E-2</v>
      </c>
      <c r="I67" s="17">
        <v>0.33</v>
      </c>
      <c r="J67" s="17">
        <v>46.02</v>
      </c>
      <c r="K67" s="17">
        <v>0.15</v>
      </c>
      <c r="L67" s="17">
        <v>0.3</v>
      </c>
      <c r="M67" s="17">
        <v>146.88</v>
      </c>
      <c r="N67" s="17">
        <v>169.42</v>
      </c>
      <c r="O67" s="17">
        <v>219.92</v>
      </c>
      <c r="P67" s="17">
        <v>33.17</v>
      </c>
      <c r="Q67" s="17">
        <v>304.73</v>
      </c>
      <c r="R67" s="17">
        <v>0.87</v>
      </c>
      <c r="S67" s="17">
        <v>27.47</v>
      </c>
      <c r="T67" s="17">
        <v>40.06</v>
      </c>
      <c r="U67" s="17">
        <v>54.51</v>
      </c>
    </row>
    <row r="68" spans="1:21" ht="19.5" customHeight="1">
      <c r="A68" s="17" t="s">
        <v>128</v>
      </c>
      <c r="B68" s="17" t="s">
        <v>129</v>
      </c>
      <c r="C68" s="17">
        <v>200</v>
      </c>
      <c r="D68" s="17">
        <v>0.2</v>
      </c>
      <c r="E68" s="17">
        <v>0</v>
      </c>
      <c r="F68" s="17">
        <v>8</v>
      </c>
      <c r="G68" s="17">
        <v>33</v>
      </c>
      <c r="H68" s="17">
        <v>0.01</v>
      </c>
      <c r="I68" s="17">
        <v>0.01</v>
      </c>
      <c r="J68" s="17">
        <v>1.06</v>
      </c>
      <c r="K68" s="17">
        <v>0</v>
      </c>
      <c r="L68" s="17">
        <v>5.28</v>
      </c>
      <c r="M68" s="17">
        <v>2.23</v>
      </c>
      <c r="N68" s="17">
        <v>36.15</v>
      </c>
      <c r="O68" s="17">
        <v>74.47</v>
      </c>
      <c r="P68" s="17">
        <v>2.4900000000000002</v>
      </c>
      <c r="Q68" s="17">
        <v>4.4000000000000004</v>
      </c>
      <c r="R68" s="17">
        <v>0.08</v>
      </c>
      <c r="S68" s="17">
        <v>0.44</v>
      </c>
      <c r="T68" s="17">
        <v>0.1</v>
      </c>
      <c r="U68" s="17">
        <v>3.74</v>
      </c>
    </row>
    <row r="69" spans="1:21" ht="19.5" customHeight="1">
      <c r="A69" s="17" t="s">
        <v>29</v>
      </c>
      <c r="B69" s="17" t="s">
        <v>30</v>
      </c>
      <c r="C69" s="17">
        <v>30</v>
      </c>
      <c r="D69" s="17">
        <v>2.2999999999999998</v>
      </c>
      <c r="E69" s="17">
        <v>0.2</v>
      </c>
      <c r="F69" s="17">
        <v>14.8</v>
      </c>
      <c r="G69" s="17">
        <v>70.3</v>
      </c>
      <c r="H69" s="17">
        <v>0.03</v>
      </c>
      <c r="I69" s="17">
        <v>0.01</v>
      </c>
      <c r="J69" s="17">
        <v>0</v>
      </c>
      <c r="K69" s="17">
        <v>0</v>
      </c>
      <c r="L69" s="17">
        <v>0</v>
      </c>
      <c r="M69" s="17">
        <v>149.69999999999999</v>
      </c>
      <c r="N69" s="17">
        <v>27.9</v>
      </c>
      <c r="O69" s="17">
        <v>6</v>
      </c>
      <c r="P69" s="17">
        <v>4.2</v>
      </c>
      <c r="Q69" s="17">
        <v>19.5</v>
      </c>
      <c r="R69" s="17">
        <v>0.33</v>
      </c>
      <c r="S69" s="17">
        <v>0.96</v>
      </c>
      <c r="T69" s="17">
        <v>1.8</v>
      </c>
      <c r="U69" s="17">
        <v>4.3499999999999996</v>
      </c>
    </row>
    <row r="70" spans="1:21" ht="27" customHeight="1">
      <c r="A70" s="17" t="s">
        <v>182</v>
      </c>
      <c r="B70" s="17" t="s">
        <v>183</v>
      </c>
      <c r="C70" s="17">
        <v>100</v>
      </c>
      <c r="D70" s="17">
        <v>1.6</v>
      </c>
      <c r="E70" s="17">
        <v>0.2</v>
      </c>
      <c r="F70" s="17">
        <v>10.3</v>
      </c>
      <c r="G70" s="17">
        <v>49.6</v>
      </c>
      <c r="H70" s="17">
        <v>0.03</v>
      </c>
      <c r="I70" s="17">
        <v>0.01</v>
      </c>
      <c r="J70" s="17">
        <v>0</v>
      </c>
      <c r="K70" s="17">
        <v>0</v>
      </c>
      <c r="L70" s="17">
        <v>0</v>
      </c>
      <c r="M70" s="17">
        <v>90.75</v>
      </c>
      <c r="N70" s="17">
        <v>27.75</v>
      </c>
      <c r="O70" s="17">
        <v>4.5</v>
      </c>
      <c r="P70" s="17">
        <v>6.9</v>
      </c>
      <c r="Q70" s="17">
        <v>18.149999999999999</v>
      </c>
      <c r="R70" s="17">
        <v>0.44</v>
      </c>
      <c r="S70" s="17">
        <v>0</v>
      </c>
      <c r="T70" s="17">
        <v>0</v>
      </c>
      <c r="U70" s="17">
        <v>0</v>
      </c>
    </row>
    <row r="71" spans="1:21" ht="19.5" customHeight="1">
      <c r="A71" s="17"/>
      <c r="B71" s="7" t="s">
        <v>116</v>
      </c>
      <c r="C71" s="7">
        <f>C67+C68+C69+C70</f>
        <v>490</v>
      </c>
      <c r="D71" s="7">
        <f t="shared" ref="D71:U71" si="7">D67+D68+D69+D70</f>
        <v>35.5</v>
      </c>
      <c r="E71" s="7">
        <f t="shared" si="7"/>
        <v>9.5999999999999979</v>
      </c>
      <c r="F71" s="7">
        <f t="shared" si="7"/>
        <v>59.399999999999991</v>
      </c>
      <c r="G71" s="7">
        <f t="shared" si="7"/>
        <v>466.1</v>
      </c>
      <c r="H71" s="7">
        <f t="shared" si="7"/>
        <v>0.14000000000000001</v>
      </c>
      <c r="I71" s="7">
        <f t="shared" si="7"/>
        <v>0.36000000000000004</v>
      </c>
      <c r="J71" s="7">
        <f t="shared" si="7"/>
        <v>47.080000000000005</v>
      </c>
      <c r="K71" s="7">
        <f t="shared" si="7"/>
        <v>0.15</v>
      </c>
      <c r="L71" s="7">
        <f t="shared" si="7"/>
        <v>5.58</v>
      </c>
      <c r="M71" s="7">
        <f t="shared" si="7"/>
        <v>389.55999999999995</v>
      </c>
      <c r="N71" s="7">
        <f t="shared" si="7"/>
        <v>261.22000000000003</v>
      </c>
      <c r="O71" s="7">
        <f t="shared" si="7"/>
        <v>304.89</v>
      </c>
      <c r="P71" s="7">
        <f t="shared" si="7"/>
        <v>46.760000000000005</v>
      </c>
      <c r="Q71" s="7">
        <f t="shared" si="7"/>
        <v>346.78</v>
      </c>
      <c r="R71" s="7">
        <f t="shared" si="7"/>
        <v>1.72</v>
      </c>
      <c r="S71" s="7">
        <f t="shared" si="7"/>
        <v>28.87</v>
      </c>
      <c r="T71" s="7">
        <f t="shared" si="7"/>
        <v>41.96</v>
      </c>
      <c r="U71" s="7">
        <f t="shared" si="7"/>
        <v>62.6</v>
      </c>
    </row>
    <row r="72" spans="1:21" ht="19.5" customHeight="1">
      <c r="A72" s="17"/>
      <c r="B72" s="7" t="s">
        <v>181</v>
      </c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</row>
    <row r="73" spans="1:21" ht="19.5" customHeight="1">
      <c r="A73" s="17" t="s">
        <v>29</v>
      </c>
      <c r="B73" s="17" t="s">
        <v>130</v>
      </c>
      <c r="C73" s="17">
        <v>200</v>
      </c>
      <c r="D73" s="17">
        <v>5.8</v>
      </c>
      <c r="E73" s="17">
        <v>5</v>
      </c>
      <c r="F73" s="17">
        <v>8</v>
      </c>
      <c r="G73" s="17">
        <v>100.2</v>
      </c>
      <c r="H73" s="17">
        <v>0.06</v>
      </c>
      <c r="I73" s="17">
        <v>0.27</v>
      </c>
      <c r="J73" s="17">
        <v>26.4</v>
      </c>
      <c r="K73" s="17">
        <v>0</v>
      </c>
      <c r="L73" s="17">
        <v>1</v>
      </c>
      <c r="M73" s="17">
        <v>76</v>
      </c>
      <c r="N73" s="17">
        <v>242</v>
      </c>
      <c r="O73" s="17">
        <v>211</v>
      </c>
      <c r="P73" s="17">
        <v>24</v>
      </c>
      <c r="Q73" s="17">
        <v>157</v>
      </c>
      <c r="R73" s="17">
        <v>0.2</v>
      </c>
      <c r="S73" s="17">
        <v>18</v>
      </c>
      <c r="T73" s="17">
        <v>3.5</v>
      </c>
      <c r="U73" s="17">
        <v>40</v>
      </c>
    </row>
    <row r="74" spans="1:21" ht="19.5" customHeight="1">
      <c r="A74" s="7"/>
      <c r="B74" s="7" t="s">
        <v>178</v>
      </c>
      <c r="C74" s="7">
        <f>C73</f>
        <v>200</v>
      </c>
      <c r="D74" s="7">
        <f t="shared" ref="D74:T74" si="8">D73</f>
        <v>5.8</v>
      </c>
      <c r="E74" s="7">
        <f t="shared" si="8"/>
        <v>5</v>
      </c>
      <c r="F74" s="7">
        <f t="shared" si="8"/>
        <v>8</v>
      </c>
      <c r="G74" s="7">
        <f t="shared" si="8"/>
        <v>100.2</v>
      </c>
      <c r="H74" s="7">
        <f t="shared" si="8"/>
        <v>0.06</v>
      </c>
      <c r="I74" s="7">
        <f t="shared" si="8"/>
        <v>0.27</v>
      </c>
      <c r="J74" s="7">
        <f t="shared" si="8"/>
        <v>26.4</v>
      </c>
      <c r="K74" s="7">
        <f t="shared" si="8"/>
        <v>0</v>
      </c>
      <c r="L74" s="7">
        <f t="shared" si="8"/>
        <v>1</v>
      </c>
      <c r="M74" s="7">
        <f t="shared" si="8"/>
        <v>76</v>
      </c>
      <c r="N74" s="7">
        <f t="shared" si="8"/>
        <v>242</v>
      </c>
      <c r="O74" s="7">
        <f t="shared" si="8"/>
        <v>211</v>
      </c>
      <c r="P74" s="7">
        <f t="shared" si="8"/>
        <v>24</v>
      </c>
      <c r="Q74" s="7">
        <f t="shared" si="8"/>
        <v>157</v>
      </c>
      <c r="R74" s="7">
        <f t="shared" si="8"/>
        <v>0.2</v>
      </c>
      <c r="S74" s="7">
        <f t="shared" si="8"/>
        <v>18</v>
      </c>
      <c r="T74" s="7">
        <f t="shared" si="8"/>
        <v>3.5</v>
      </c>
      <c r="U74" s="7">
        <f>U73</f>
        <v>40</v>
      </c>
    </row>
    <row r="75" spans="1:21" ht="19.5" customHeight="1">
      <c r="A75" s="17"/>
      <c r="B75" s="21" t="s">
        <v>33</v>
      </c>
      <c r="C75" s="21">
        <f>C53+C61+C65+C71+C74</f>
        <v>2175</v>
      </c>
      <c r="D75" s="21">
        <f t="shared" ref="D75:U75" si="9">D53+D61+D65+D71+D74</f>
        <v>100.72</v>
      </c>
      <c r="E75" s="21">
        <f t="shared" si="9"/>
        <v>57.569999999999993</v>
      </c>
      <c r="F75" s="21">
        <f t="shared" si="9"/>
        <v>258.03999999999996</v>
      </c>
      <c r="G75" s="21">
        <f t="shared" si="9"/>
        <v>1983.8</v>
      </c>
      <c r="H75" s="21">
        <f t="shared" si="9"/>
        <v>0.83000000000000007</v>
      </c>
      <c r="I75" s="21">
        <f t="shared" si="9"/>
        <v>1.4400000000000002</v>
      </c>
      <c r="J75" s="21">
        <f t="shared" si="9"/>
        <v>658.88</v>
      </c>
      <c r="K75" s="21">
        <f t="shared" si="9"/>
        <v>1.3599999999999999</v>
      </c>
      <c r="L75" s="21">
        <f t="shared" si="9"/>
        <v>31.39</v>
      </c>
      <c r="M75" s="21">
        <f t="shared" si="9"/>
        <v>2443</v>
      </c>
      <c r="N75" s="21">
        <f t="shared" si="9"/>
        <v>2709.7799999999997</v>
      </c>
      <c r="O75" s="21">
        <f t="shared" si="9"/>
        <v>1172.76</v>
      </c>
      <c r="P75" s="21">
        <f t="shared" si="9"/>
        <v>328.19</v>
      </c>
      <c r="Q75" s="21">
        <f t="shared" si="9"/>
        <v>1385.21</v>
      </c>
      <c r="R75" s="21">
        <f t="shared" si="9"/>
        <v>15</v>
      </c>
      <c r="S75" s="21">
        <f t="shared" si="9"/>
        <v>215.74</v>
      </c>
      <c r="T75" s="21">
        <f t="shared" si="9"/>
        <v>106.83000000000001</v>
      </c>
      <c r="U75" s="21">
        <f t="shared" si="9"/>
        <v>426.84000000000003</v>
      </c>
    </row>
    <row r="76" spans="1:21" ht="19.5" customHeight="1">
      <c r="A76" s="22"/>
      <c r="B76" s="23"/>
      <c r="C76" s="23"/>
      <c r="D76" s="23"/>
      <c r="E76" s="23"/>
      <c r="F76" s="23"/>
      <c r="G76" s="23"/>
      <c r="H76" s="23"/>
      <c r="I76" s="23"/>
      <c r="J76" s="23"/>
      <c r="K76" s="23"/>
      <c r="L76" s="23"/>
      <c r="M76" s="23"/>
      <c r="N76" s="23"/>
      <c r="O76" s="23"/>
      <c r="P76" s="23"/>
      <c r="Q76" s="23"/>
      <c r="R76" s="23"/>
      <c r="S76" s="23"/>
      <c r="T76" s="23"/>
      <c r="U76" s="23"/>
    </row>
    <row r="77" spans="1:21" ht="19.5" customHeight="1">
      <c r="A77" s="57" t="s">
        <v>131</v>
      </c>
      <c r="B77" s="57"/>
      <c r="C77" s="57"/>
      <c r="D77" s="57"/>
      <c r="E77" s="57"/>
      <c r="F77" s="57"/>
      <c r="G77" s="57"/>
      <c r="H77" s="57"/>
      <c r="I77" s="57"/>
      <c r="J77" s="57"/>
      <c r="K77" s="57"/>
      <c r="L77" s="57"/>
      <c r="M77" s="57"/>
      <c r="N77" s="57"/>
      <c r="O77" s="57"/>
      <c r="P77" s="57"/>
      <c r="Q77" s="57"/>
      <c r="R77" s="57"/>
      <c r="S77" s="57"/>
      <c r="T77" s="57"/>
      <c r="U77" s="57"/>
    </row>
    <row r="78" spans="1:21" ht="19.5" customHeight="1">
      <c r="A78" s="56" t="s">
        <v>0</v>
      </c>
      <c r="B78" s="56" t="s">
        <v>77</v>
      </c>
      <c r="C78" s="58" t="s">
        <v>1</v>
      </c>
      <c r="D78" s="60" t="s">
        <v>78</v>
      </c>
      <c r="E78" s="61"/>
      <c r="F78" s="62"/>
      <c r="G78" s="39" t="s">
        <v>5</v>
      </c>
      <c r="H78" s="63" t="s">
        <v>75</v>
      </c>
      <c r="I78" s="63"/>
      <c r="J78" s="63"/>
      <c r="K78" s="63"/>
      <c r="L78" s="63"/>
      <c r="M78" s="63" t="s">
        <v>76</v>
      </c>
      <c r="N78" s="63"/>
      <c r="O78" s="63"/>
      <c r="P78" s="63"/>
      <c r="Q78" s="63"/>
      <c r="R78" s="63"/>
      <c r="S78" s="63"/>
      <c r="T78" s="63"/>
      <c r="U78" s="63"/>
    </row>
    <row r="79" spans="1:21" ht="19.5" customHeight="1">
      <c r="A79" s="56"/>
      <c r="B79" s="56"/>
      <c r="C79" s="59"/>
      <c r="D79" s="10" t="s">
        <v>2</v>
      </c>
      <c r="E79" s="10" t="s">
        <v>3</v>
      </c>
      <c r="F79" s="10" t="s">
        <v>4</v>
      </c>
      <c r="G79" s="40"/>
      <c r="H79" s="24" t="s">
        <v>6</v>
      </c>
      <c r="I79" s="24" t="s">
        <v>7</v>
      </c>
      <c r="J79" s="24" t="s">
        <v>8</v>
      </c>
      <c r="K79" s="24" t="s">
        <v>9</v>
      </c>
      <c r="L79" s="24" t="s">
        <v>10</v>
      </c>
      <c r="M79" s="24" t="s">
        <v>11</v>
      </c>
      <c r="N79" s="24" t="s">
        <v>12</v>
      </c>
      <c r="O79" s="24" t="s">
        <v>13</v>
      </c>
      <c r="P79" s="24" t="s">
        <v>14</v>
      </c>
      <c r="Q79" s="24" t="s">
        <v>15</v>
      </c>
      <c r="R79" s="24" t="s">
        <v>16</v>
      </c>
      <c r="S79" s="24" t="s">
        <v>17</v>
      </c>
      <c r="T79" s="24" t="s">
        <v>18</v>
      </c>
      <c r="U79" s="24" t="s">
        <v>19</v>
      </c>
    </row>
    <row r="80" spans="1:21" ht="19.5" customHeight="1">
      <c r="A80" s="7"/>
      <c r="B80" s="7"/>
      <c r="C80" s="24" t="s">
        <v>20</v>
      </c>
      <c r="D80" s="24" t="s">
        <v>20</v>
      </c>
      <c r="E80" s="24" t="s">
        <v>20</v>
      </c>
      <c r="F80" s="24" t="s">
        <v>20</v>
      </c>
      <c r="G80" s="24" t="s">
        <v>21</v>
      </c>
      <c r="H80" s="24" t="s">
        <v>22</v>
      </c>
      <c r="I80" s="24" t="s">
        <v>22</v>
      </c>
      <c r="J80" s="24" t="s">
        <v>23</v>
      </c>
      <c r="K80" s="24" t="s">
        <v>24</v>
      </c>
      <c r="L80" s="24" t="s">
        <v>22</v>
      </c>
      <c r="M80" s="24" t="s">
        <v>22</v>
      </c>
      <c r="N80" s="24" t="s">
        <v>22</v>
      </c>
      <c r="O80" s="24" t="s">
        <v>22</v>
      </c>
      <c r="P80" s="24" t="s">
        <v>22</v>
      </c>
      <c r="Q80" s="24" t="s">
        <v>22</v>
      </c>
      <c r="R80" s="24" t="s">
        <v>22</v>
      </c>
      <c r="S80" s="24" t="s">
        <v>24</v>
      </c>
      <c r="T80" s="24" t="s">
        <v>24</v>
      </c>
      <c r="U80" s="24" t="s">
        <v>24</v>
      </c>
    </row>
    <row r="81" spans="1:21" ht="19.5" customHeight="1">
      <c r="A81" s="17"/>
      <c r="B81" s="7" t="s">
        <v>102</v>
      </c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</row>
    <row r="82" spans="1:21" ht="30" customHeight="1">
      <c r="A82" s="6" t="s">
        <v>132</v>
      </c>
      <c r="B82" s="6" t="s">
        <v>172</v>
      </c>
      <c r="C82" s="17">
        <v>15</v>
      </c>
      <c r="D82" s="17">
        <v>0.12</v>
      </c>
      <c r="E82" s="17">
        <v>10.88</v>
      </c>
      <c r="F82" s="17">
        <v>0.2</v>
      </c>
      <c r="G82" s="17">
        <v>99.1</v>
      </c>
      <c r="H82" s="17">
        <v>0</v>
      </c>
      <c r="I82" s="17">
        <v>0.01</v>
      </c>
      <c r="J82" s="17">
        <v>40.5</v>
      </c>
      <c r="K82" s="17">
        <v>0.2</v>
      </c>
      <c r="L82" s="17">
        <v>0</v>
      </c>
      <c r="M82" s="17">
        <v>2</v>
      </c>
      <c r="N82" s="17">
        <v>4</v>
      </c>
      <c r="O82" s="17">
        <v>3</v>
      </c>
      <c r="P82" s="17">
        <v>0</v>
      </c>
      <c r="Q82" s="17">
        <v>4</v>
      </c>
      <c r="R82" s="17">
        <v>0</v>
      </c>
      <c r="S82" s="17">
        <v>0</v>
      </c>
      <c r="T82" s="17">
        <v>0.1</v>
      </c>
      <c r="U82" s="17">
        <v>0.42</v>
      </c>
    </row>
    <row r="83" spans="1:21" ht="27.75" customHeight="1">
      <c r="A83" s="17" t="s">
        <v>134</v>
      </c>
      <c r="B83" s="17" t="s">
        <v>135</v>
      </c>
      <c r="C83" s="17">
        <v>150</v>
      </c>
      <c r="D83" s="17">
        <v>5.4</v>
      </c>
      <c r="E83" s="17">
        <v>7</v>
      </c>
      <c r="F83" s="17">
        <v>25.6</v>
      </c>
      <c r="G83" s="17">
        <v>186.8</v>
      </c>
      <c r="H83" s="17">
        <v>0.09</v>
      </c>
      <c r="I83" s="17">
        <v>0.13</v>
      </c>
      <c r="J83" s="17">
        <v>31.14</v>
      </c>
      <c r="K83" s="17">
        <v>0.1</v>
      </c>
      <c r="L83" s="17">
        <v>0.43</v>
      </c>
      <c r="M83" s="17">
        <v>256.67</v>
      </c>
      <c r="N83" s="17">
        <v>158.61000000000001</v>
      </c>
      <c r="O83" s="17">
        <v>127.09</v>
      </c>
      <c r="P83" s="17">
        <v>24.68</v>
      </c>
      <c r="Q83" s="17">
        <v>166.41</v>
      </c>
      <c r="R83" s="17">
        <v>0.63</v>
      </c>
      <c r="S83" s="17">
        <v>37.43</v>
      </c>
      <c r="T83" s="17">
        <v>12.57</v>
      </c>
      <c r="U83" s="17">
        <v>46.68</v>
      </c>
    </row>
    <row r="84" spans="1:21" ht="19.5" customHeight="1">
      <c r="A84" s="17" t="s">
        <v>113</v>
      </c>
      <c r="B84" s="17" t="s">
        <v>114</v>
      </c>
      <c r="C84" s="17">
        <v>200</v>
      </c>
      <c r="D84" s="17">
        <v>0.5</v>
      </c>
      <c r="E84" s="17">
        <v>0</v>
      </c>
      <c r="F84" s="17">
        <v>19.8</v>
      </c>
      <c r="G84" s="17">
        <v>81</v>
      </c>
      <c r="H84" s="17">
        <v>0</v>
      </c>
      <c r="I84" s="17">
        <v>0</v>
      </c>
      <c r="J84" s="17">
        <v>15</v>
      </c>
      <c r="K84" s="17">
        <v>0</v>
      </c>
      <c r="L84" s="17">
        <v>0.02</v>
      </c>
      <c r="M84" s="17">
        <v>0.05</v>
      </c>
      <c r="N84" s="17">
        <v>0.17</v>
      </c>
      <c r="O84" s="17">
        <v>108.08</v>
      </c>
      <c r="P84" s="17">
        <v>2.11</v>
      </c>
      <c r="Q84" s="17">
        <v>4.3099999999999996</v>
      </c>
      <c r="R84" s="17">
        <v>0.08</v>
      </c>
      <c r="S84" s="17">
        <v>0</v>
      </c>
      <c r="T84" s="17">
        <v>0</v>
      </c>
      <c r="U84" s="17">
        <v>0</v>
      </c>
    </row>
    <row r="85" spans="1:21" ht="19.5" customHeight="1">
      <c r="A85" s="17" t="s">
        <v>29</v>
      </c>
      <c r="B85" s="17" t="s">
        <v>30</v>
      </c>
      <c r="C85" s="17">
        <v>40</v>
      </c>
      <c r="D85" s="17">
        <v>2.2999999999999998</v>
      </c>
      <c r="E85" s="17">
        <v>0.2</v>
      </c>
      <c r="F85" s="17">
        <v>14.8</v>
      </c>
      <c r="G85" s="17">
        <v>70.3</v>
      </c>
      <c r="H85" s="17">
        <v>0.03</v>
      </c>
      <c r="I85" s="17">
        <v>0.01</v>
      </c>
      <c r="J85" s="17">
        <v>0</v>
      </c>
      <c r="K85" s="17">
        <v>0</v>
      </c>
      <c r="L85" s="17">
        <v>0</v>
      </c>
      <c r="M85" s="17">
        <v>149.69999999999999</v>
      </c>
      <c r="N85" s="17">
        <v>27.9</v>
      </c>
      <c r="O85" s="17">
        <v>6</v>
      </c>
      <c r="P85" s="17">
        <v>4.2</v>
      </c>
      <c r="Q85" s="17">
        <v>19.5</v>
      </c>
      <c r="R85" s="17">
        <v>0.33</v>
      </c>
      <c r="S85" s="17">
        <v>0.96</v>
      </c>
      <c r="T85" s="17">
        <v>1.8</v>
      </c>
      <c r="U85" s="17">
        <v>4.3499999999999996</v>
      </c>
    </row>
    <row r="86" spans="1:21" ht="19.5" customHeight="1">
      <c r="A86" s="17" t="s">
        <v>29</v>
      </c>
      <c r="B86" s="17" t="s">
        <v>99</v>
      </c>
      <c r="C86" s="17">
        <v>100</v>
      </c>
      <c r="D86" s="17">
        <v>0.9</v>
      </c>
      <c r="E86" s="17">
        <v>0.2</v>
      </c>
      <c r="F86" s="17">
        <v>8.1</v>
      </c>
      <c r="G86" s="17">
        <v>37.799999999999997</v>
      </c>
      <c r="H86" s="17">
        <v>0.04</v>
      </c>
      <c r="I86" s="17">
        <v>0.03</v>
      </c>
      <c r="J86" s="17">
        <v>8</v>
      </c>
      <c r="K86" s="17">
        <v>0</v>
      </c>
      <c r="L86" s="17">
        <v>60</v>
      </c>
      <c r="M86" s="17">
        <v>13</v>
      </c>
      <c r="N86" s="17">
        <v>197</v>
      </c>
      <c r="O86" s="17">
        <v>34</v>
      </c>
      <c r="P86" s="17">
        <v>13</v>
      </c>
      <c r="Q86" s="17">
        <v>23</v>
      </c>
      <c r="R86" s="17">
        <v>0.3</v>
      </c>
      <c r="S86" s="17">
        <v>2</v>
      </c>
      <c r="T86" s="17">
        <v>0.5</v>
      </c>
      <c r="U86" s="17">
        <v>17</v>
      </c>
    </row>
    <row r="87" spans="1:21" ht="19.5" customHeight="1">
      <c r="A87" s="17"/>
      <c r="B87" s="7" t="s">
        <v>32</v>
      </c>
      <c r="C87" s="7">
        <f>C82+C83+C84+C85+C86</f>
        <v>505</v>
      </c>
      <c r="D87" s="7">
        <f t="shared" ref="D87:U87" si="10">D82+D83+D84+D85+D86</f>
        <v>9.2200000000000006</v>
      </c>
      <c r="E87" s="7">
        <f t="shared" si="10"/>
        <v>18.28</v>
      </c>
      <c r="F87" s="7">
        <f t="shared" si="10"/>
        <v>68.5</v>
      </c>
      <c r="G87" s="7">
        <f t="shared" si="10"/>
        <v>475</v>
      </c>
      <c r="H87" s="7">
        <f t="shared" si="10"/>
        <v>0.16</v>
      </c>
      <c r="I87" s="7">
        <f t="shared" si="10"/>
        <v>0.18000000000000002</v>
      </c>
      <c r="J87" s="7">
        <f t="shared" si="10"/>
        <v>94.64</v>
      </c>
      <c r="K87" s="7">
        <f t="shared" si="10"/>
        <v>0.30000000000000004</v>
      </c>
      <c r="L87" s="7">
        <f t="shared" si="10"/>
        <v>60.45</v>
      </c>
      <c r="M87" s="7">
        <f t="shared" si="10"/>
        <v>421.42</v>
      </c>
      <c r="N87" s="7">
        <f t="shared" si="10"/>
        <v>387.68</v>
      </c>
      <c r="O87" s="7">
        <f t="shared" si="10"/>
        <v>278.17</v>
      </c>
      <c r="P87" s="7">
        <f t="shared" si="10"/>
        <v>43.989999999999995</v>
      </c>
      <c r="Q87" s="7">
        <f t="shared" si="10"/>
        <v>217.22</v>
      </c>
      <c r="R87" s="7">
        <f t="shared" si="10"/>
        <v>1.34</v>
      </c>
      <c r="S87" s="7">
        <f t="shared" si="10"/>
        <v>40.39</v>
      </c>
      <c r="T87" s="7">
        <f t="shared" si="10"/>
        <v>14.97</v>
      </c>
      <c r="U87" s="7">
        <f t="shared" si="10"/>
        <v>68.45</v>
      </c>
    </row>
    <row r="88" spans="1:21" ht="19.5" customHeight="1">
      <c r="A88" s="17"/>
      <c r="B88" s="7" t="s">
        <v>105</v>
      </c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</row>
    <row r="89" spans="1:21" ht="42.75" customHeight="1">
      <c r="A89" s="4" t="s">
        <v>184</v>
      </c>
      <c r="B89" s="6" t="s">
        <v>185</v>
      </c>
      <c r="C89" s="3">
        <v>60</v>
      </c>
      <c r="D89" s="3">
        <v>1.6</v>
      </c>
      <c r="E89" s="3">
        <v>4.3</v>
      </c>
      <c r="F89" s="3">
        <v>5.9</v>
      </c>
      <c r="G89" s="3">
        <v>68.7</v>
      </c>
      <c r="H89" s="3">
        <v>0</v>
      </c>
      <c r="I89" s="3">
        <v>0</v>
      </c>
      <c r="J89" s="3">
        <v>0.4</v>
      </c>
      <c r="K89" s="3">
        <v>0</v>
      </c>
      <c r="L89" s="3">
        <v>3.9</v>
      </c>
      <c r="M89" s="3">
        <v>0</v>
      </c>
      <c r="N89" s="3">
        <v>0</v>
      </c>
      <c r="O89" s="3">
        <v>14.8</v>
      </c>
      <c r="P89" s="3">
        <v>13.9</v>
      </c>
      <c r="Q89" s="3">
        <v>37</v>
      </c>
      <c r="R89" s="3">
        <v>0.7</v>
      </c>
      <c r="S89" s="3">
        <v>0</v>
      </c>
      <c r="T89" s="3">
        <v>0</v>
      </c>
      <c r="U89" s="3">
        <v>0</v>
      </c>
    </row>
    <row r="90" spans="1:21" ht="33.75" customHeight="1">
      <c r="A90" s="17" t="s">
        <v>136</v>
      </c>
      <c r="B90" s="17" t="s">
        <v>137</v>
      </c>
      <c r="C90" s="17">
        <v>200</v>
      </c>
      <c r="D90" s="17">
        <v>4.5999999999999996</v>
      </c>
      <c r="E90" s="17">
        <v>3.3</v>
      </c>
      <c r="F90" s="17">
        <v>11.4</v>
      </c>
      <c r="G90" s="17">
        <v>93.6</v>
      </c>
      <c r="H90" s="17">
        <v>0.05</v>
      </c>
      <c r="I90" s="17">
        <v>0.04</v>
      </c>
      <c r="J90" s="17">
        <v>101.43</v>
      </c>
      <c r="K90" s="17">
        <v>0.05</v>
      </c>
      <c r="L90" s="17">
        <v>3.69</v>
      </c>
      <c r="M90" s="17">
        <v>58.01</v>
      </c>
      <c r="N90" s="17">
        <v>222.12</v>
      </c>
      <c r="O90" s="17">
        <v>13.28</v>
      </c>
      <c r="P90" s="17">
        <v>12.74</v>
      </c>
      <c r="Q90" s="17">
        <v>35.97</v>
      </c>
      <c r="R90" s="17">
        <v>0.54</v>
      </c>
      <c r="S90" s="17">
        <v>10.28</v>
      </c>
      <c r="T90" s="17">
        <v>0.94</v>
      </c>
      <c r="U90" s="17">
        <v>21.22</v>
      </c>
    </row>
    <row r="91" spans="1:21" ht="20.25" customHeight="1">
      <c r="A91" s="17" t="s">
        <v>39</v>
      </c>
      <c r="B91" s="17" t="s">
        <v>40</v>
      </c>
      <c r="C91" s="17">
        <v>150</v>
      </c>
      <c r="D91" s="17">
        <v>5.3</v>
      </c>
      <c r="E91" s="17">
        <v>4.9000000000000004</v>
      </c>
      <c r="F91" s="17">
        <v>32.799999999999997</v>
      </c>
      <c r="G91" s="17">
        <v>196.8</v>
      </c>
      <c r="H91" s="17">
        <v>0.06</v>
      </c>
      <c r="I91" s="17">
        <v>0.02</v>
      </c>
      <c r="J91" s="17">
        <v>18.36</v>
      </c>
      <c r="K91" s="17">
        <v>0.09</v>
      </c>
      <c r="L91" s="17">
        <v>0</v>
      </c>
      <c r="M91" s="17">
        <v>149.04</v>
      </c>
      <c r="N91" s="17">
        <v>53.8</v>
      </c>
      <c r="O91" s="17">
        <v>105.83</v>
      </c>
      <c r="P91" s="17">
        <v>7.19</v>
      </c>
      <c r="Q91" s="17">
        <v>40.700000000000003</v>
      </c>
      <c r="R91" s="17">
        <v>0.73</v>
      </c>
      <c r="S91" s="17">
        <v>20.77</v>
      </c>
      <c r="T91" s="17">
        <v>0.06</v>
      </c>
      <c r="U91" s="17">
        <v>11.92</v>
      </c>
    </row>
    <row r="92" spans="1:21" ht="28.5" customHeight="1">
      <c r="A92" s="4" t="s">
        <v>97</v>
      </c>
      <c r="B92" s="6" t="s">
        <v>98</v>
      </c>
      <c r="C92" s="14">
        <v>100</v>
      </c>
      <c r="D92" s="3">
        <v>13.2</v>
      </c>
      <c r="E92" s="3">
        <v>22.84</v>
      </c>
      <c r="F92" s="3">
        <v>1.8</v>
      </c>
      <c r="G92" s="3">
        <v>247.15</v>
      </c>
      <c r="H92" s="3">
        <v>0</v>
      </c>
      <c r="I92" s="3">
        <v>0</v>
      </c>
      <c r="J92" s="3">
        <v>0.08</v>
      </c>
      <c r="K92" s="3">
        <v>0.01</v>
      </c>
      <c r="L92" s="3">
        <v>0</v>
      </c>
      <c r="M92" s="3">
        <v>0</v>
      </c>
      <c r="N92" s="3">
        <v>0</v>
      </c>
      <c r="O92" s="3">
        <v>7.44</v>
      </c>
      <c r="P92" s="3">
        <v>15.51</v>
      </c>
      <c r="Q92" s="3">
        <v>137.38999999999999</v>
      </c>
      <c r="R92" s="3">
        <v>1.74</v>
      </c>
      <c r="S92" s="3">
        <v>0</v>
      </c>
      <c r="T92" s="3">
        <v>0</v>
      </c>
      <c r="U92" s="3">
        <v>0</v>
      </c>
    </row>
    <row r="93" spans="1:21" ht="19.5" customHeight="1">
      <c r="A93" s="17" t="s">
        <v>43</v>
      </c>
      <c r="B93" s="17" t="s">
        <v>44</v>
      </c>
      <c r="C93" s="17">
        <v>207</v>
      </c>
      <c r="D93" s="17">
        <v>0.2</v>
      </c>
      <c r="E93" s="17">
        <v>0.1</v>
      </c>
      <c r="F93" s="17">
        <v>6.6</v>
      </c>
      <c r="G93" s="17">
        <v>27.9</v>
      </c>
      <c r="H93" s="17">
        <v>0</v>
      </c>
      <c r="I93" s="17">
        <v>0.01</v>
      </c>
      <c r="J93" s="17">
        <v>0.38</v>
      </c>
      <c r="K93" s="17">
        <v>0</v>
      </c>
      <c r="L93" s="17">
        <v>1.1599999999999999</v>
      </c>
      <c r="M93" s="17">
        <v>1.26</v>
      </c>
      <c r="N93" s="17">
        <v>30.23</v>
      </c>
      <c r="O93" s="17">
        <v>67</v>
      </c>
      <c r="P93" s="17">
        <v>4.5599999999999996</v>
      </c>
      <c r="Q93" s="17">
        <v>8.52</v>
      </c>
      <c r="R93" s="17">
        <v>0.77</v>
      </c>
      <c r="S93" s="17">
        <v>0.01</v>
      </c>
      <c r="T93" s="17">
        <v>0.02</v>
      </c>
      <c r="U93" s="17">
        <v>0.7</v>
      </c>
    </row>
    <row r="94" spans="1:21" ht="19.5" customHeight="1">
      <c r="A94" s="17" t="s">
        <v>29</v>
      </c>
      <c r="B94" s="17" t="s">
        <v>31</v>
      </c>
      <c r="C94" s="17">
        <v>20</v>
      </c>
      <c r="D94" s="17">
        <v>1.3</v>
      </c>
      <c r="E94" s="17">
        <v>0.2</v>
      </c>
      <c r="F94" s="17">
        <v>6.7</v>
      </c>
      <c r="G94" s="17">
        <v>34.200000000000003</v>
      </c>
      <c r="H94" s="17">
        <v>0.04</v>
      </c>
      <c r="I94" s="17">
        <v>0.02</v>
      </c>
      <c r="J94" s="17">
        <v>0</v>
      </c>
      <c r="K94" s="17">
        <v>0</v>
      </c>
      <c r="L94" s="17">
        <v>0</v>
      </c>
      <c r="M94" s="17">
        <v>122</v>
      </c>
      <c r="N94" s="17">
        <v>49</v>
      </c>
      <c r="O94" s="17">
        <v>7</v>
      </c>
      <c r="P94" s="17">
        <v>9.4</v>
      </c>
      <c r="Q94" s="17">
        <v>31.6</v>
      </c>
      <c r="R94" s="17">
        <v>0.78</v>
      </c>
      <c r="S94" s="17">
        <v>0</v>
      </c>
      <c r="T94" s="17">
        <v>6.18</v>
      </c>
      <c r="U94" s="17">
        <v>0</v>
      </c>
    </row>
    <row r="95" spans="1:21" ht="19.5" customHeight="1">
      <c r="A95" s="17" t="s">
        <v>29</v>
      </c>
      <c r="B95" s="17" t="s">
        <v>30</v>
      </c>
      <c r="C95" s="17">
        <v>30</v>
      </c>
      <c r="D95" s="17">
        <v>2.2999999999999998</v>
      </c>
      <c r="E95" s="17">
        <v>0.2</v>
      </c>
      <c r="F95" s="17">
        <v>14.8</v>
      </c>
      <c r="G95" s="17">
        <v>70.3</v>
      </c>
      <c r="H95" s="17">
        <v>0.03</v>
      </c>
      <c r="I95" s="17">
        <v>0.01</v>
      </c>
      <c r="J95" s="17">
        <v>0</v>
      </c>
      <c r="K95" s="17">
        <v>0</v>
      </c>
      <c r="L95" s="17">
        <v>0</v>
      </c>
      <c r="M95" s="17">
        <v>149.69999999999999</v>
      </c>
      <c r="N95" s="17">
        <v>27.9</v>
      </c>
      <c r="O95" s="17">
        <v>6</v>
      </c>
      <c r="P95" s="17">
        <v>4.2</v>
      </c>
      <c r="Q95" s="17">
        <v>19.5</v>
      </c>
      <c r="R95" s="17">
        <v>0.33</v>
      </c>
      <c r="S95" s="17">
        <v>0.96</v>
      </c>
      <c r="T95" s="17">
        <v>1.8</v>
      </c>
      <c r="U95" s="17">
        <v>4.3499999999999996</v>
      </c>
    </row>
    <row r="96" spans="1:21" ht="19.5" customHeight="1">
      <c r="A96" s="17"/>
      <c r="B96" s="7" t="s">
        <v>108</v>
      </c>
      <c r="C96" s="7">
        <f>C89+C90+C91+C92+C93+C94+C95</f>
        <v>767</v>
      </c>
      <c r="D96" s="7">
        <f t="shared" ref="D96:U96" si="11">D89+D90+D91+D92+D93+D94+D95</f>
        <v>28.5</v>
      </c>
      <c r="E96" s="7">
        <f t="shared" si="11"/>
        <v>35.840000000000011</v>
      </c>
      <c r="F96" s="7">
        <f t="shared" si="11"/>
        <v>79.999999999999986</v>
      </c>
      <c r="G96" s="7">
        <f t="shared" si="11"/>
        <v>738.65</v>
      </c>
      <c r="H96" s="7">
        <f t="shared" si="11"/>
        <v>0.18</v>
      </c>
      <c r="I96" s="7">
        <f t="shared" si="11"/>
        <v>9.9999999999999992E-2</v>
      </c>
      <c r="J96" s="7">
        <f t="shared" si="11"/>
        <v>120.65</v>
      </c>
      <c r="K96" s="7">
        <f t="shared" si="11"/>
        <v>0.15000000000000002</v>
      </c>
      <c r="L96" s="7">
        <f t="shared" si="11"/>
        <v>8.75</v>
      </c>
      <c r="M96" s="7">
        <f t="shared" si="11"/>
        <v>480.00999999999993</v>
      </c>
      <c r="N96" s="7">
        <f t="shared" si="11"/>
        <v>383.05</v>
      </c>
      <c r="O96" s="7">
        <f t="shared" si="11"/>
        <v>221.35</v>
      </c>
      <c r="P96" s="7">
        <f t="shared" si="11"/>
        <v>67.5</v>
      </c>
      <c r="Q96" s="7">
        <f t="shared" si="11"/>
        <v>310.68</v>
      </c>
      <c r="R96" s="7">
        <f t="shared" si="11"/>
        <v>5.5900000000000007</v>
      </c>
      <c r="S96" s="7">
        <f t="shared" si="11"/>
        <v>32.019999999999996</v>
      </c>
      <c r="T96" s="7">
        <f t="shared" si="11"/>
        <v>9</v>
      </c>
      <c r="U96" s="7">
        <f t="shared" si="11"/>
        <v>38.190000000000005</v>
      </c>
    </row>
    <row r="97" spans="1:21" ht="19.5" customHeight="1">
      <c r="A97" s="17"/>
      <c r="B97" s="7" t="s">
        <v>109</v>
      </c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</row>
    <row r="98" spans="1:21" ht="19.5" customHeight="1">
      <c r="A98" s="17" t="s">
        <v>29</v>
      </c>
      <c r="B98" s="6" t="s">
        <v>138</v>
      </c>
      <c r="C98" s="17">
        <v>200</v>
      </c>
      <c r="D98" s="17">
        <v>0.6</v>
      </c>
      <c r="E98" s="17">
        <v>0</v>
      </c>
      <c r="F98" s="17">
        <v>33</v>
      </c>
      <c r="G98" s="17">
        <v>134.4</v>
      </c>
      <c r="H98" s="17">
        <v>0.03</v>
      </c>
      <c r="I98" s="17">
        <v>0.06</v>
      </c>
      <c r="J98" s="17">
        <v>60</v>
      </c>
      <c r="K98" s="17">
        <v>0</v>
      </c>
      <c r="L98" s="17">
        <v>5</v>
      </c>
      <c r="M98" s="17">
        <v>9</v>
      </c>
      <c r="N98" s="17">
        <v>252</v>
      </c>
      <c r="O98" s="17">
        <v>9</v>
      </c>
      <c r="P98" s="17">
        <v>21</v>
      </c>
      <c r="Q98" s="17">
        <v>26</v>
      </c>
      <c r="R98" s="17">
        <v>0.3</v>
      </c>
      <c r="S98" s="17">
        <v>0</v>
      </c>
      <c r="T98" s="17">
        <v>0</v>
      </c>
      <c r="U98" s="17">
        <v>0</v>
      </c>
    </row>
    <row r="99" spans="1:21" ht="19.5" customHeight="1">
      <c r="A99" s="17" t="s">
        <v>29</v>
      </c>
      <c r="B99" s="17" t="s">
        <v>69</v>
      </c>
      <c r="C99" s="17">
        <v>30</v>
      </c>
      <c r="D99" s="17">
        <v>3.27</v>
      </c>
      <c r="E99" s="17">
        <v>0.39</v>
      </c>
      <c r="F99" s="17">
        <v>20.64</v>
      </c>
      <c r="G99" s="17">
        <v>99.1</v>
      </c>
      <c r="H99" s="17">
        <v>0.05</v>
      </c>
      <c r="I99" s="17">
        <v>0.02</v>
      </c>
      <c r="J99" s="17">
        <v>0</v>
      </c>
      <c r="K99" s="17">
        <v>0</v>
      </c>
      <c r="L99" s="17">
        <v>0</v>
      </c>
      <c r="M99" s="17">
        <v>137.94</v>
      </c>
      <c r="N99" s="17">
        <v>46.06</v>
      </c>
      <c r="O99" s="17">
        <v>7.92</v>
      </c>
      <c r="P99" s="17">
        <v>12.01</v>
      </c>
      <c r="Q99" s="17">
        <v>31.58</v>
      </c>
      <c r="R99" s="17">
        <v>0.76</v>
      </c>
      <c r="S99" s="17">
        <v>0</v>
      </c>
      <c r="T99" s="17">
        <v>0</v>
      </c>
      <c r="U99" s="17">
        <v>0</v>
      </c>
    </row>
    <row r="100" spans="1:21" ht="19.5" customHeight="1">
      <c r="A100" s="17"/>
      <c r="B100" s="7" t="s">
        <v>111</v>
      </c>
      <c r="C100" s="7">
        <f>C98+C99</f>
        <v>230</v>
      </c>
      <c r="D100" s="7">
        <f t="shared" ref="D100:U100" si="12">D98+D99</f>
        <v>3.87</v>
      </c>
      <c r="E100" s="7">
        <f t="shared" si="12"/>
        <v>0.39</v>
      </c>
      <c r="F100" s="7">
        <f t="shared" si="12"/>
        <v>53.64</v>
      </c>
      <c r="G100" s="7">
        <f t="shared" si="12"/>
        <v>233.5</v>
      </c>
      <c r="H100" s="7">
        <f t="shared" si="12"/>
        <v>0.08</v>
      </c>
      <c r="I100" s="7">
        <f t="shared" si="12"/>
        <v>0.08</v>
      </c>
      <c r="J100" s="7">
        <f t="shared" si="12"/>
        <v>60</v>
      </c>
      <c r="K100" s="7">
        <f t="shared" si="12"/>
        <v>0</v>
      </c>
      <c r="L100" s="7">
        <f t="shared" si="12"/>
        <v>5</v>
      </c>
      <c r="M100" s="7">
        <f t="shared" si="12"/>
        <v>146.94</v>
      </c>
      <c r="N100" s="7">
        <f t="shared" si="12"/>
        <v>298.06</v>
      </c>
      <c r="O100" s="7">
        <f t="shared" si="12"/>
        <v>16.920000000000002</v>
      </c>
      <c r="P100" s="7">
        <f t="shared" si="12"/>
        <v>33.01</v>
      </c>
      <c r="Q100" s="7">
        <f t="shared" si="12"/>
        <v>57.58</v>
      </c>
      <c r="R100" s="7">
        <f t="shared" si="12"/>
        <v>1.06</v>
      </c>
      <c r="S100" s="7">
        <f t="shared" si="12"/>
        <v>0</v>
      </c>
      <c r="T100" s="7">
        <f t="shared" si="12"/>
        <v>0</v>
      </c>
      <c r="U100" s="7">
        <f t="shared" si="12"/>
        <v>0</v>
      </c>
    </row>
    <row r="101" spans="1:21" ht="19.5" customHeight="1">
      <c r="A101" s="17"/>
      <c r="B101" s="7" t="s">
        <v>112</v>
      </c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</row>
    <row r="102" spans="1:21" ht="19.5" customHeight="1">
      <c r="A102" s="6" t="s">
        <v>49</v>
      </c>
      <c r="B102" s="6" t="s">
        <v>50</v>
      </c>
      <c r="C102" s="17">
        <v>180</v>
      </c>
      <c r="D102" s="17">
        <v>4.32</v>
      </c>
      <c r="E102" s="17">
        <v>5.78</v>
      </c>
      <c r="F102" s="17">
        <v>43.74</v>
      </c>
      <c r="G102" s="17">
        <v>244.2</v>
      </c>
      <c r="H102" s="17">
        <v>0.04</v>
      </c>
      <c r="I102" s="17">
        <v>0.03</v>
      </c>
      <c r="J102" s="17">
        <v>22.03</v>
      </c>
      <c r="K102" s="17">
        <v>0.11</v>
      </c>
      <c r="L102" s="17">
        <v>0</v>
      </c>
      <c r="M102" s="17">
        <v>184</v>
      </c>
      <c r="N102" s="17">
        <v>56</v>
      </c>
      <c r="O102" s="17">
        <v>129</v>
      </c>
      <c r="P102" s="17">
        <v>28</v>
      </c>
      <c r="Q102" s="17">
        <v>87</v>
      </c>
      <c r="R102" s="17">
        <v>0.6</v>
      </c>
      <c r="S102" s="17">
        <v>24.91</v>
      </c>
      <c r="T102" s="17">
        <v>8.6999999999999993</v>
      </c>
      <c r="U102" s="17">
        <v>32.630000000000003</v>
      </c>
    </row>
    <row r="103" spans="1:21" ht="19.5" customHeight="1">
      <c r="A103" s="6" t="s">
        <v>187</v>
      </c>
      <c r="B103" s="6" t="s">
        <v>186</v>
      </c>
      <c r="C103" s="17">
        <v>100</v>
      </c>
      <c r="D103" s="17">
        <v>19.09</v>
      </c>
      <c r="E103" s="17">
        <v>4.32</v>
      </c>
      <c r="F103" s="17">
        <v>13.37</v>
      </c>
      <c r="G103" s="17">
        <v>168.7</v>
      </c>
      <c r="H103" s="17">
        <v>7.0000000000000007E-2</v>
      </c>
      <c r="I103" s="17">
        <v>7.0000000000000007E-2</v>
      </c>
      <c r="J103" s="17">
        <v>6.3</v>
      </c>
      <c r="K103" s="17">
        <v>0</v>
      </c>
      <c r="L103" s="17">
        <v>1</v>
      </c>
      <c r="M103" s="17">
        <v>211</v>
      </c>
      <c r="N103" s="17">
        <v>229</v>
      </c>
      <c r="O103" s="17">
        <v>32</v>
      </c>
      <c r="P103" s="17">
        <v>65</v>
      </c>
      <c r="Q103" s="17">
        <v>143</v>
      </c>
      <c r="R103" s="17">
        <v>1.3</v>
      </c>
      <c r="S103" s="17">
        <v>17.100000000000001</v>
      </c>
      <c r="T103" s="17">
        <v>18.5</v>
      </c>
      <c r="U103" s="17">
        <v>102.31</v>
      </c>
    </row>
    <row r="104" spans="1:21" ht="19.5" customHeight="1">
      <c r="A104" s="17" t="s">
        <v>29</v>
      </c>
      <c r="B104" s="17" t="s">
        <v>30</v>
      </c>
      <c r="C104" s="17">
        <v>30</v>
      </c>
      <c r="D104" s="17">
        <v>2.2999999999999998</v>
      </c>
      <c r="E104" s="17">
        <v>0.2</v>
      </c>
      <c r="F104" s="17">
        <v>14.8</v>
      </c>
      <c r="G104" s="17">
        <v>70.3</v>
      </c>
      <c r="H104" s="17">
        <v>0.03</v>
      </c>
      <c r="I104" s="17">
        <v>0.01</v>
      </c>
      <c r="J104" s="17">
        <v>0</v>
      </c>
      <c r="K104" s="17">
        <v>0</v>
      </c>
      <c r="L104" s="17">
        <v>0</v>
      </c>
      <c r="M104" s="17">
        <v>149.69999999999999</v>
      </c>
      <c r="N104" s="17">
        <v>27.9</v>
      </c>
      <c r="O104" s="17">
        <v>6</v>
      </c>
      <c r="P104" s="17">
        <v>4.2</v>
      </c>
      <c r="Q104" s="17">
        <v>19.5</v>
      </c>
      <c r="R104" s="17">
        <v>0.33</v>
      </c>
      <c r="S104" s="17">
        <v>0.96</v>
      </c>
      <c r="T104" s="17">
        <v>1.8</v>
      </c>
      <c r="U104" s="17">
        <v>4.3499999999999996</v>
      </c>
    </row>
    <row r="105" spans="1:21" ht="19.5" customHeight="1">
      <c r="A105" s="17" t="s">
        <v>27</v>
      </c>
      <c r="B105" s="17" t="s">
        <v>28</v>
      </c>
      <c r="C105" s="17">
        <v>200</v>
      </c>
      <c r="D105" s="17">
        <v>1.6</v>
      </c>
      <c r="E105" s="17">
        <v>1.1000000000000001</v>
      </c>
      <c r="F105" s="17">
        <v>8.6</v>
      </c>
      <c r="G105" s="17">
        <v>50.9</v>
      </c>
      <c r="H105" s="17">
        <v>0.01</v>
      </c>
      <c r="I105" s="17">
        <v>7.0000000000000007E-2</v>
      </c>
      <c r="J105" s="17">
        <v>6.9</v>
      </c>
      <c r="K105" s="17">
        <v>0</v>
      </c>
      <c r="L105" s="17">
        <v>0.3</v>
      </c>
      <c r="M105" s="17">
        <v>19.68</v>
      </c>
      <c r="N105" s="17">
        <v>81.349999999999994</v>
      </c>
      <c r="O105" s="17">
        <v>103.48</v>
      </c>
      <c r="P105" s="17">
        <v>9.92</v>
      </c>
      <c r="Q105" s="17">
        <v>46.33</v>
      </c>
      <c r="R105" s="17">
        <v>0.78</v>
      </c>
      <c r="S105" s="17">
        <v>4.5</v>
      </c>
      <c r="T105" s="17">
        <v>0.88</v>
      </c>
      <c r="U105" s="17">
        <v>10</v>
      </c>
    </row>
    <row r="106" spans="1:21" ht="19.5" customHeight="1">
      <c r="A106" s="17"/>
      <c r="B106" s="7" t="s">
        <v>116</v>
      </c>
      <c r="C106" s="7">
        <f>C102+C108+C104+C105</f>
        <v>610</v>
      </c>
      <c r="D106" s="7">
        <f>D102+D108+D104+D105</f>
        <v>14.020000000000001</v>
      </c>
      <c r="E106" s="7">
        <f>E102+E108+E104+E105</f>
        <v>12.08</v>
      </c>
      <c r="F106" s="7">
        <f>F102+F108+F104+F105</f>
        <v>75.539999999999992</v>
      </c>
      <c r="G106" s="7">
        <f>G102+G108+G104+G105</f>
        <v>467.2</v>
      </c>
      <c r="H106" s="7">
        <f>H102+H108+H104+H105</f>
        <v>0.11</v>
      </c>
      <c r="I106" s="7">
        <f>I102+I108+I104+I105</f>
        <v>0.32</v>
      </c>
      <c r="J106" s="7">
        <f>J102+J108+J104+J105</f>
        <v>55.33</v>
      </c>
      <c r="K106" s="7">
        <f>K102+K108+K104+K105</f>
        <v>0.11</v>
      </c>
      <c r="L106" s="7">
        <f>L102+L108+L104+L105</f>
        <v>0.3</v>
      </c>
      <c r="M106" s="7">
        <f>M102+M108+M104+M105</f>
        <v>429.38</v>
      </c>
      <c r="N106" s="7">
        <f>N102+N108+N104+N105</f>
        <v>407.25</v>
      </c>
      <c r="O106" s="7">
        <f>O102+O108+O104+O105</f>
        <v>456.48</v>
      </c>
      <c r="P106" s="7">
        <f>P102+P108+P104+P105</f>
        <v>66.12</v>
      </c>
      <c r="Q106" s="7">
        <f>Q102+Q108+Q104+Q105</f>
        <v>312.83</v>
      </c>
      <c r="R106" s="7">
        <f>R102+R108+R104+R105</f>
        <v>1.9100000000000001</v>
      </c>
      <c r="S106" s="7">
        <f>S102+S108+S104+S105</f>
        <v>48.37</v>
      </c>
      <c r="T106" s="7">
        <f>T102+T108+T104+T105</f>
        <v>13.180000000000001</v>
      </c>
      <c r="U106" s="7">
        <f>U102+U108+U104+U105</f>
        <v>86.97999999999999</v>
      </c>
    </row>
    <row r="107" spans="1:21" ht="19.5" customHeight="1">
      <c r="A107" s="17"/>
      <c r="B107" s="7" t="s">
        <v>181</v>
      </c>
      <c r="C107" s="7"/>
      <c r="D107" s="7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7"/>
      <c r="T107" s="7"/>
      <c r="U107" s="7"/>
    </row>
    <row r="108" spans="1:21" ht="19.5" customHeight="1">
      <c r="A108" s="17" t="s">
        <v>29</v>
      </c>
      <c r="B108" s="17" t="s">
        <v>115</v>
      </c>
      <c r="C108" s="17">
        <v>200</v>
      </c>
      <c r="D108" s="17">
        <v>5.8</v>
      </c>
      <c r="E108" s="17">
        <v>5</v>
      </c>
      <c r="F108" s="17">
        <v>8.4</v>
      </c>
      <c r="G108" s="17">
        <v>101.8</v>
      </c>
      <c r="H108" s="17">
        <v>0.03</v>
      </c>
      <c r="I108" s="17">
        <v>0.21</v>
      </c>
      <c r="J108" s="17">
        <v>26.4</v>
      </c>
      <c r="K108" s="17">
        <v>0</v>
      </c>
      <c r="L108" s="17">
        <v>0</v>
      </c>
      <c r="M108" s="17">
        <v>76</v>
      </c>
      <c r="N108" s="17">
        <v>242</v>
      </c>
      <c r="O108" s="17">
        <v>218</v>
      </c>
      <c r="P108" s="17">
        <v>24</v>
      </c>
      <c r="Q108" s="17">
        <v>160</v>
      </c>
      <c r="R108" s="17">
        <v>0.2</v>
      </c>
      <c r="S108" s="17">
        <v>18</v>
      </c>
      <c r="T108" s="17">
        <v>1.8</v>
      </c>
      <c r="U108" s="17">
        <v>40</v>
      </c>
    </row>
    <row r="109" spans="1:21" ht="19.5" customHeight="1">
      <c r="A109" s="7"/>
      <c r="B109" s="7" t="s">
        <v>178</v>
      </c>
      <c r="C109" s="7">
        <f>C108</f>
        <v>200</v>
      </c>
      <c r="D109" s="7">
        <f t="shared" ref="D109:U109" si="13">D108</f>
        <v>5.8</v>
      </c>
      <c r="E109" s="7">
        <f t="shared" si="13"/>
        <v>5</v>
      </c>
      <c r="F109" s="7">
        <f t="shared" si="13"/>
        <v>8.4</v>
      </c>
      <c r="G109" s="7">
        <f t="shared" si="13"/>
        <v>101.8</v>
      </c>
      <c r="H109" s="7">
        <f t="shared" si="13"/>
        <v>0.03</v>
      </c>
      <c r="I109" s="7">
        <f t="shared" si="13"/>
        <v>0.21</v>
      </c>
      <c r="J109" s="7">
        <f t="shared" si="13"/>
        <v>26.4</v>
      </c>
      <c r="K109" s="7">
        <f t="shared" si="13"/>
        <v>0</v>
      </c>
      <c r="L109" s="7">
        <f t="shared" si="13"/>
        <v>0</v>
      </c>
      <c r="M109" s="7">
        <f t="shared" si="13"/>
        <v>76</v>
      </c>
      <c r="N109" s="7">
        <f t="shared" si="13"/>
        <v>242</v>
      </c>
      <c r="O109" s="7">
        <f t="shared" si="13"/>
        <v>218</v>
      </c>
      <c r="P109" s="7">
        <f t="shared" si="13"/>
        <v>24</v>
      </c>
      <c r="Q109" s="7">
        <f t="shared" si="13"/>
        <v>160</v>
      </c>
      <c r="R109" s="7">
        <f t="shared" si="13"/>
        <v>0.2</v>
      </c>
      <c r="S109" s="7">
        <f t="shared" si="13"/>
        <v>18</v>
      </c>
      <c r="T109" s="7">
        <f t="shared" si="13"/>
        <v>1.8</v>
      </c>
      <c r="U109" s="7">
        <f t="shared" si="13"/>
        <v>40</v>
      </c>
    </row>
    <row r="110" spans="1:21" ht="19.5" customHeight="1">
      <c r="A110" s="17"/>
      <c r="B110" s="21" t="s">
        <v>33</v>
      </c>
      <c r="C110" s="21">
        <f>C87+C96+C100+C106+C109</f>
        <v>2312</v>
      </c>
      <c r="D110" s="21">
        <f t="shared" ref="D110:U110" si="14">D87+D96+D100+D106+D109</f>
        <v>61.41</v>
      </c>
      <c r="E110" s="21">
        <f t="shared" si="14"/>
        <v>71.590000000000018</v>
      </c>
      <c r="F110" s="21">
        <f t="shared" si="14"/>
        <v>286.07999999999993</v>
      </c>
      <c r="G110" s="21">
        <f t="shared" si="14"/>
        <v>2016.15</v>
      </c>
      <c r="H110" s="21">
        <f t="shared" si="14"/>
        <v>0.56000000000000005</v>
      </c>
      <c r="I110" s="21">
        <f t="shared" si="14"/>
        <v>0.89</v>
      </c>
      <c r="J110" s="21">
        <f t="shared" si="14"/>
        <v>357.02</v>
      </c>
      <c r="K110" s="21">
        <f t="shared" si="14"/>
        <v>0.56000000000000005</v>
      </c>
      <c r="L110" s="21">
        <f t="shared" si="14"/>
        <v>74.5</v>
      </c>
      <c r="M110" s="21">
        <f t="shared" si="14"/>
        <v>1553.75</v>
      </c>
      <c r="N110" s="21">
        <f t="shared" si="14"/>
        <v>1718.04</v>
      </c>
      <c r="O110" s="21">
        <f t="shared" si="14"/>
        <v>1190.92</v>
      </c>
      <c r="P110" s="21">
        <f t="shared" si="14"/>
        <v>234.62</v>
      </c>
      <c r="Q110" s="21">
        <f t="shared" si="14"/>
        <v>1058.31</v>
      </c>
      <c r="R110" s="21">
        <f t="shared" si="14"/>
        <v>10.1</v>
      </c>
      <c r="S110" s="21">
        <f t="shared" si="14"/>
        <v>138.78</v>
      </c>
      <c r="T110" s="21">
        <f t="shared" si="14"/>
        <v>38.949999999999996</v>
      </c>
      <c r="U110" s="21">
        <f t="shared" si="14"/>
        <v>233.62</v>
      </c>
    </row>
    <row r="111" spans="1:21" ht="19.5" customHeight="1">
      <c r="A111" s="22"/>
      <c r="B111" s="23"/>
      <c r="C111" s="23"/>
      <c r="D111" s="23"/>
      <c r="E111" s="23"/>
      <c r="F111" s="23"/>
      <c r="G111" s="23"/>
      <c r="H111" s="23"/>
      <c r="I111" s="23"/>
      <c r="J111" s="23"/>
      <c r="K111" s="23"/>
      <c r="L111" s="23"/>
      <c r="M111" s="23"/>
      <c r="N111" s="23"/>
      <c r="O111" s="23"/>
      <c r="P111" s="23"/>
      <c r="Q111" s="23"/>
      <c r="R111" s="23"/>
      <c r="S111" s="23"/>
      <c r="T111" s="23"/>
      <c r="U111" s="23"/>
    </row>
    <row r="112" spans="1:21" ht="19.5" customHeight="1">
      <c r="A112" s="57" t="s">
        <v>139</v>
      </c>
      <c r="B112" s="57"/>
      <c r="C112" s="57"/>
      <c r="D112" s="57"/>
      <c r="E112" s="57"/>
      <c r="F112" s="57"/>
      <c r="G112" s="57"/>
      <c r="H112" s="57"/>
      <c r="I112" s="57"/>
      <c r="J112" s="57"/>
      <c r="K112" s="57"/>
      <c r="L112" s="57"/>
      <c r="M112" s="57"/>
      <c r="N112" s="57"/>
      <c r="O112" s="57"/>
      <c r="P112" s="57"/>
      <c r="Q112" s="57"/>
      <c r="R112" s="57"/>
      <c r="S112" s="57"/>
      <c r="T112" s="57"/>
      <c r="U112" s="57"/>
    </row>
    <row r="113" spans="1:21" ht="19.5" customHeight="1">
      <c r="A113" s="56" t="s">
        <v>0</v>
      </c>
      <c r="B113" s="56" t="s">
        <v>77</v>
      </c>
      <c r="C113" s="58" t="s">
        <v>1</v>
      </c>
      <c r="D113" s="60" t="s">
        <v>78</v>
      </c>
      <c r="E113" s="61"/>
      <c r="F113" s="62"/>
      <c r="G113" s="39" t="s">
        <v>5</v>
      </c>
      <c r="H113" s="63" t="s">
        <v>75</v>
      </c>
      <c r="I113" s="63"/>
      <c r="J113" s="63"/>
      <c r="K113" s="63"/>
      <c r="L113" s="63"/>
      <c r="M113" s="63" t="s">
        <v>76</v>
      </c>
      <c r="N113" s="63"/>
      <c r="O113" s="63"/>
      <c r="P113" s="63"/>
      <c r="Q113" s="63"/>
      <c r="R113" s="63"/>
      <c r="S113" s="63"/>
      <c r="T113" s="63"/>
      <c r="U113" s="63"/>
    </row>
    <row r="114" spans="1:21" ht="19.5" customHeight="1">
      <c r="A114" s="56"/>
      <c r="B114" s="56"/>
      <c r="C114" s="59"/>
      <c r="D114" s="10" t="s">
        <v>2</v>
      </c>
      <c r="E114" s="10" t="s">
        <v>3</v>
      </c>
      <c r="F114" s="10" t="s">
        <v>4</v>
      </c>
      <c r="G114" s="40"/>
      <c r="H114" s="24" t="s">
        <v>6</v>
      </c>
      <c r="I114" s="24" t="s">
        <v>7</v>
      </c>
      <c r="J114" s="24" t="s">
        <v>8</v>
      </c>
      <c r="K114" s="24" t="s">
        <v>9</v>
      </c>
      <c r="L114" s="24" t="s">
        <v>10</v>
      </c>
      <c r="M114" s="24" t="s">
        <v>11</v>
      </c>
      <c r="N114" s="24" t="s">
        <v>12</v>
      </c>
      <c r="O114" s="24" t="s">
        <v>13</v>
      </c>
      <c r="P114" s="24" t="s">
        <v>14</v>
      </c>
      <c r="Q114" s="24" t="s">
        <v>15</v>
      </c>
      <c r="R114" s="24" t="s">
        <v>16</v>
      </c>
      <c r="S114" s="24" t="s">
        <v>17</v>
      </c>
      <c r="T114" s="24" t="s">
        <v>18</v>
      </c>
      <c r="U114" s="24" t="s">
        <v>19</v>
      </c>
    </row>
    <row r="115" spans="1:21" ht="19.5" customHeight="1">
      <c r="A115" s="7"/>
      <c r="B115" s="7"/>
      <c r="C115" s="24" t="s">
        <v>20</v>
      </c>
      <c r="D115" s="24" t="s">
        <v>20</v>
      </c>
      <c r="E115" s="24" t="s">
        <v>20</v>
      </c>
      <c r="F115" s="24" t="s">
        <v>20</v>
      </c>
      <c r="G115" s="24" t="s">
        <v>21</v>
      </c>
      <c r="H115" s="24" t="s">
        <v>22</v>
      </c>
      <c r="I115" s="24" t="s">
        <v>22</v>
      </c>
      <c r="J115" s="24" t="s">
        <v>23</v>
      </c>
      <c r="K115" s="24" t="s">
        <v>24</v>
      </c>
      <c r="L115" s="24" t="s">
        <v>22</v>
      </c>
      <c r="M115" s="24" t="s">
        <v>22</v>
      </c>
      <c r="N115" s="24" t="s">
        <v>22</v>
      </c>
      <c r="O115" s="24" t="s">
        <v>22</v>
      </c>
      <c r="P115" s="24" t="s">
        <v>22</v>
      </c>
      <c r="Q115" s="24" t="s">
        <v>22</v>
      </c>
      <c r="R115" s="24" t="s">
        <v>22</v>
      </c>
      <c r="S115" s="24" t="s">
        <v>24</v>
      </c>
      <c r="T115" s="24" t="s">
        <v>24</v>
      </c>
      <c r="U115" s="24" t="s">
        <v>24</v>
      </c>
    </row>
    <row r="116" spans="1:21" ht="19.5" customHeight="1">
      <c r="A116" s="17"/>
      <c r="B116" s="7" t="s">
        <v>102</v>
      </c>
      <c r="C116" s="7"/>
      <c r="D116" s="7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7"/>
      <c r="T116" s="7"/>
      <c r="U116" s="7"/>
    </row>
    <row r="117" spans="1:21" ht="30" customHeight="1">
      <c r="A117" s="17" t="s">
        <v>118</v>
      </c>
      <c r="B117" s="17" t="s">
        <v>119</v>
      </c>
      <c r="C117" s="17">
        <v>12</v>
      </c>
      <c r="D117" s="17">
        <v>2.8</v>
      </c>
      <c r="E117" s="17">
        <v>3.5</v>
      </c>
      <c r="F117" s="17">
        <v>0</v>
      </c>
      <c r="G117" s="17">
        <v>43</v>
      </c>
      <c r="H117" s="17">
        <v>0</v>
      </c>
      <c r="I117" s="17">
        <v>0.04</v>
      </c>
      <c r="J117" s="17">
        <v>31.2</v>
      </c>
      <c r="K117" s="17">
        <v>0.12</v>
      </c>
      <c r="L117" s="17">
        <v>0.08</v>
      </c>
      <c r="M117" s="17">
        <v>97.2</v>
      </c>
      <c r="N117" s="17">
        <v>10.56</v>
      </c>
      <c r="O117" s="17">
        <v>105.6</v>
      </c>
      <c r="P117" s="17">
        <v>4.2</v>
      </c>
      <c r="Q117" s="17">
        <v>60</v>
      </c>
      <c r="R117" s="17">
        <v>0.12</v>
      </c>
      <c r="S117" s="17">
        <v>0</v>
      </c>
      <c r="T117" s="17">
        <v>1.74</v>
      </c>
      <c r="U117" s="17">
        <v>0</v>
      </c>
    </row>
    <row r="118" spans="1:21" ht="27" customHeight="1">
      <c r="A118" s="17" t="s">
        <v>70</v>
      </c>
      <c r="B118" s="17" t="s">
        <v>71</v>
      </c>
      <c r="C118" s="17">
        <v>150</v>
      </c>
      <c r="D118" s="17">
        <v>6.1</v>
      </c>
      <c r="E118" s="17">
        <v>6.9</v>
      </c>
      <c r="F118" s="17">
        <v>29</v>
      </c>
      <c r="G118" s="17">
        <v>202.7</v>
      </c>
      <c r="H118" s="17">
        <v>0.1</v>
      </c>
      <c r="I118" s="17">
        <v>0.13</v>
      </c>
      <c r="J118" s="17">
        <v>30.74</v>
      </c>
      <c r="K118" s="17">
        <v>0.1</v>
      </c>
      <c r="L118" s="17">
        <v>0.41</v>
      </c>
      <c r="M118" s="17">
        <v>256.57</v>
      </c>
      <c r="N118" s="17">
        <v>169.91</v>
      </c>
      <c r="O118" s="17">
        <v>113.68</v>
      </c>
      <c r="P118" s="17">
        <v>29.4</v>
      </c>
      <c r="Q118" s="17">
        <v>154.74</v>
      </c>
      <c r="R118" s="17">
        <v>1.64</v>
      </c>
      <c r="S118" s="17">
        <v>37.159999999999997</v>
      </c>
      <c r="T118" s="17">
        <v>24.8</v>
      </c>
      <c r="U118" s="17">
        <v>16.11</v>
      </c>
    </row>
    <row r="119" spans="1:21" ht="19.5" customHeight="1">
      <c r="A119" s="17" t="s">
        <v>47</v>
      </c>
      <c r="B119" s="17" t="s">
        <v>48</v>
      </c>
      <c r="C119" s="17">
        <v>200</v>
      </c>
      <c r="D119" s="17">
        <v>0.2</v>
      </c>
      <c r="E119" s="17">
        <v>0</v>
      </c>
      <c r="F119" s="17">
        <v>6.4</v>
      </c>
      <c r="G119" s="17">
        <v>26.8</v>
      </c>
      <c r="H119" s="17">
        <v>0</v>
      </c>
      <c r="I119" s="17">
        <v>0.01</v>
      </c>
      <c r="J119" s="17">
        <v>0.3</v>
      </c>
      <c r="K119" s="17">
        <v>0</v>
      </c>
      <c r="L119" s="17">
        <v>0.04</v>
      </c>
      <c r="M119" s="17">
        <v>0.68</v>
      </c>
      <c r="N119" s="17">
        <v>20.76</v>
      </c>
      <c r="O119" s="17">
        <v>66.08</v>
      </c>
      <c r="P119" s="17">
        <v>3.83</v>
      </c>
      <c r="Q119" s="17">
        <v>7.18</v>
      </c>
      <c r="R119" s="17">
        <v>0.73</v>
      </c>
      <c r="S119" s="17">
        <v>0</v>
      </c>
      <c r="T119" s="17">
        <v>0</v>
      </c>
      <c r="U119" s="17">
        <v>0</v>
      </c>
    </row>
    <row r="120" spans="1:21" ht="19.5" customHeight="1">
      <c r="A120" s="17" t="s">
        <v>29</v>
      </c>
      <c r="B120" s="17" t="s">
        <v>30</v>
      </c>
      <c r="C120" s="17">
        <v>40</v>
      </c>
      <c r="D120" s="17">
        <v>2.2999999999999998</v>
      </c>
      <c r="E120" s="17">
        <v>0.2</v>
      </c>
      <c r="F120" s="17">
        <v>14.8</v>
      </c>
      <c r="G120" s="17">
        <v>70.3</v>
      </c>
      <c r="H120" s="17">
        <v>0.03</v>
      </c>
      <c r="I120" s="17">
        <v>0.01</v>
      </c>
      <c r="J120" s="17">
        <v>0</v>
      </c>
      <c r="K120" s="17">
        <v>0</v>
      </c>
      <c r="L120" s="17">
        <v>0</v>
      </c>
      <c r="M120" s="17">
        <v>149.69999999999999</v>
      </c>
      <c r="N120" s="17">
        <v>27.9</v>
      </c>
      <c r="O120" s="17">
        <v>6</v>
      </c>
      <c r="P120" s="17">
        <v>4.2</v>
      </c>
      <c r="Q120" s="17">
        <v>19.5</v>
      </c>
      <c r="R120" s="17">
        <v>0.33</v>
      </c>
      <c r="S120" s="17">
        <v>0.96</v>
      </c>
      <c r="T120" s="17">
        <v>1.8</v>
      </c>
      <c r="U120" s="17">
        <v>4.3499999999999996</v>
      </c>
    </row>
    <row r="121" spans="1:21" ht="19.5" customHeight="1">
      <c r="A121" s="17" t="s">
        <v>29</v>
      </c>
      <c r="B121" s="17" t="s">
        <v>143</v>
      </c>
      <c r="C121" s="17">
        <v>100</v>
      </c>
      <c r="D121" s="17">
        <v>0.4</v>
      </c>
      <c r="E121" s="17">
        <v>0.3</v>
      </c>
      <c r="F121" s="17">
        <v>10.3</v>
      </c>
      <c r="G121" s="17">
        <v>45.5</v>
      </c>
      <c r="H121" s="17">
        <v>0.02</v>
      </c>
      <c r="I121" s="17">
        <v>0.03</v>
      </c>
      <c r="J121" s="17">
        <v>2</v>
      </c>
      <c r="K121" s="17">
        <v>0</v>
      </c>
      <c r="L121" s="17">
        <v>5</v>
      </c>
      <c r="M121" s="17">
        <v>14</v>
      </c>
      <c r="N121" s="17">
        <v>155</v>
      </c>
      <c r="O121" s="17">
        <v>19</v>
      </c>
      <c r="P121" s="17">
        <v>12</v>
      </c>
      <c r="Q121" s="17">
        <v>16</v>
      </c>
      <c r="R121" s="17">
        <v>2.2999999999999998</v>
      </c>
      <c r="S121" s="17">
        <v>1</v>
      </c>
      <c r="T121" s="17">
        <v>0.1</v>
      </c>
      <c r="U121" s="17">
        <v>10</v>
      </c>
    </row>
    <row r="122" spans="1:21" ht="19.5" customHeight="1">
      <c r="A122" s="17"/>
      <c r="B122" s="7" t="s">
        <v>32</v>
      </c>
      <c r="C122" s="7">
        <f>C117+C118+C119+C120+C121</f>
        <v>502</v>
      </c>
      <c r="D122" s="7">
        <f t="shared" ref="D122:U122" si="15">D117+D118+D119+D120+D121</f>
        <v>11.799999999999999</v>
      </c>
      <c r="E122" s="7">
        <f t="shared" si="15"/>
        <v>10.9</v>
      </c>
      <c r="F122" s="7">
        <f t="shared" si="15"/>
        <v>60.5</v>
      </c>
      <c r="G122" s="7">
        <f t="shared" si="15"/>
        <v>388.3</v>
      </c>
      <c r="H122" s="7">
        <f t="shared" si="15"/>
        <v>0.15</v>
      </c>
      <c r="I122" s="7">
        <f t="shared" si="15"/>
        <v>0.22000000000000003</v>
      </c>
      <c r="J122" s="7">
        <f t="shared" si="15"/>
        <v>64.239999999999995</v>
      </c>
      <c r="K122" s="7">
        <f t="shared" si="15"/>
        <v>0.22</v>
      </c>
      <c r="L122" s="7">
        <f t="shared" si="15"/>
        <v>5.53</v>
      </c>
      <c r="M122" s="7">
        <f t="shared" si="15"/>
        <v>518.15</v>
      </c>
      <c r="N122" s="7">
        <f t="shared" si="15"/>
        <v>384.13</v>
      </c>
      <c r="O122" s="7">
        <f t="shared" si="15"/>
        <v>310.36</v>
      </c>
      <c r="P122" s="7">
        <f t="shared" si="15"/>
        <v>53.63</v>
      </c>
      <c r="Q122" s="7">
        <f t="shared" si="15"/>
        <v>257.42</v>
      </c>
      <c r="R122" s="7">
        <f t="shared" si="15"/>
        <v>5.1199999999999992</v>
      </c>
      <c r="S122" s="7">
        <f t="shared" si="15"/>
        <v>39.119999999999997</v>
      </c>
      <c r="T122" s="7">
        <f t="shared" si="15"/>
        <v>28.44</v>
      </c>
      <c r="U122" s="7">
        <f t="shared" si="15"/>
        <v>30.46</v>
      </c>
    </row>
    <row r="123" spans="1:21" ht="18.75" customHeight="1">
      <c r="A123" s="17"/>
      <c r="B123" s="7" t="s">
        <v>105</v>
      </c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</row>
    <row r="124" spans="1:21" ht="32.25" customHeight="1">
      <c r="A124" s="3" t="s">
        <v>38</v>
      </c>
      <c r="B124" s="6" t="s">
        <v>64</v>
      </c>
      <c r="C124" s="3">
        <v>60</v>
      </c>
      <c r="D124" s="3">
        <v>0.8</v>
      </c>
      <c r="E124" s="3">
        <v>2.7</v>
      </c>
      <c r="F124" s="3">
        <v>4.5999999999999996</v>
      </c>
      <c r="G124" s="3">
        <v>45.6</v>
      </c>
      <c r="H124" s="3">
        <v>0.01</v>
      </c>
      <c r="I124" s="3">
        <v>0.02</v>
      </c>
      <c r="J124" s="3">
        <v>0.68</v>
      </c>
      <c r="K124" s="3">
        <v>0</v>
      </c>
      <c r="L124" s="3">
        <v>2.2799999999999998</v>
      </c>
      <c r="M124" s="3">
        <v>78.77</v>
      </c>
      <c r="N124" s="3">
        <v>136.27000000000001</v>
      </c>
      <c r="O124" s="3">
        <v>19.21</v>
      </c>
      <c r="P124" s="3">
        <v>10.95</v>
      </c>
      <c r="Q124" s="3">
        <v>21.51</v>
      </c>
      <c r="R124" s="3">
        <v>0.7</v>
      </c>
      <c r="S124" s="3">
        <v>11.99</v>
      </c>
      <c r="T124" s="3">
        <v>0.35</v>
      </c>
      <c r="U124" s="3">
        <v>11.4</v>
      </c>
    </row>
    <row r="125" spans="1:21" ht="27.75" customHeight="1">
      <c r="A125" s="17" t="s">
        <v>141</v>
      </c>
      <c r="B125" s="17" t="s">
        <v>142</v>
      </c>
      <c r="C125" s="17">
        <v>200</v>
      </c>
      <c r="D125" s="17">
        <v>5</v>
      </c>
      <c r="E125" s="17">
        <v>5.8</v>
      </c>
      <c r="F125" s="17">
        <v>11.3</v>
      </c>
      <c r="G125" s="17">
        <v>116.9</v>
      </c>
      <c r="H125" s="17">
        <v>0.04</v>
      </c>
      <c r="I125" s="17">
        <v>0.04</v>
      </c>
      <c r="J125" s="17">
        <v>103.29</v>
      </c>
      <c r="K125" s="17">
        <v>0</v>
      </c>
      <c r="L125" s="17">
        <v>6.42</v>
      </c>
      <c r="M125" s="17">
        <v>96.69</v>
      </c>
      <c r="N125" s="17">
        <v>195.41</v>
      </c>
      <c r="O125" s="17">
        <v>25.55</v>
      </c>
      <c r="P125" s="17">
        <v>15.32</v>
      </c>
      <c r="Q125" s="17">
        <v>40.39</v>
      </c>
      <c r="R125" s="17">
        <v>0.5</v>
      </c>
      <c r="S125" s="17">
        <v>15.37</v>
      </c>
      <c r="T125" s="17">
        <v>1.25</v>
      </c>
      <c r="U125" s="17">
        <v>20.68</v>
      </c>
    </row>
    <row r="126" spans="1:21" ht="24" customHeight="1">
      <c r="A126" s="17" t="s">
        <v>45</v>
      </c>
      <c r="B126" s="17" t="s">
        <v>46</v>
      </c>
      <c r="C126" s="17">
        <v>150</v>
      </c>
      <c r="D126" s="17">
        <v>3.1</v>
      </c>
      <c r="E126" s="17">
        <v>5.3</v>
      </c>
      <c r="F126" s="17">
        <v>19.8</v>
      </c>
      <c r="G126" s="17">
        <v>139.4</v>
      </c>
      <c r="H126" s="17">
        <v>0.12</v>
      </c>
      <c r="I126" s="17">
        <v>0.11</v>
      </c>
      <c r="J126" s="17">
        <v>23.8</v>
      </c>
      <c r="K126" s="17">
        <v>0.09</v>
      </c>
      <c r="L126" s="17">
        <v>10.199999999999999</v>
      </c>
      <c r="M126" s="17">
        <v>161.78</v>
      </c>
      <c r="N126" s="17">
        <v>624.83000000000004</v>
      </c>
      <c r="O126" s="17">
        <v>39.49</v>
      </c>
      <c r="P126" s="17">
        <v>28.23</v>
      </c>
      <c r="Q126" s="17">
        <v>84.47</v>
      </c>
      <c r="R126" s="17">
        <v>1.03</v>
      </c>
      <c r="S126" s="17">
        <v>28.46</v>
      </c>
      <c r="T126" s="17">
        <v>0.78</v>
      </c>
      <c r="U126" s="17">
        <v>42.79</v>
      </c>
    </row>
    <row r="127" spans="1:21" ht="44.25" customHeight="1">
      <c r="A127" s="66" t="s">
        <v>88</v>
      </c>
      <c r="B127" s="6" t="s">
        <v>95</v>
      </c>
      <c r="C127" s="14" t="s">
        <v>176</v>
      </c>
      <c r="D127" s="3">
        <v>10.039999999999999</v>
      </c>
      <c r="E127" s="3">
        <v>12.79</v>
      </c>
      <c r="F127" s="3">
        <v>8.1199999999999992</v>
      </c>
      <c r="G127" s="3">
        <v>187.9</v>
      </c>
      <c r="H127" s="3">
        <v>0</v>
      </c>
      <c r="I127" s="3">
        <v>0</v>
      </c>
      <c r="J127" s="3">
        <v>38.450000000000003</v>
      </c>
      <c r="K127" s="3">
        <v>0.01</v>
      </c>
      <c r="L127" s="3">
        <v>1.1499999999999999</v>
      </c>
      <c r="M127" s="3">
        <v>3</v>
      </c>
      <c r="N127" s="3">
        <v>43</v>
      </c>
      <c r="O127" s="3">
        <v>45.75</v>
      </c>
      <c r="P127" s="3">
        <v>35.130000000000003</v>
      </c>
      <c r="Q127" s="3">
        <v>173.38</v>
      </c>
      <c r="R127" s="3">
        <v>1.6</v>
      </c>
      <c r="S127" s="3">
        <v>0</v>
      </c>
      <c r="T127" s="3">
        <v>0</v>
      </c>
      <c r="U127" s="3">
        <v>0</v>
      </c>
    </row>
    <row r="128" spans="1:21" ht="29.25" customHeight="1">
      <c r="A128" s="17" t="s">
        <v>53</v>
      </c>
      <c r="B128" s="17" t="s">
        <v>54</v>
      </c>
      <c r="C128" s="17">
        <v>200</v>
      </c>
      <c r="D128" s="17">
        <v>3.9</v>
      </c>
      <c r="E128" s="17">
        <v>2.9</v>
      </c>
      <c r="F128" s="17">
        <v>11.2</v>
      </c>
      <c r="G128" s="17">
        <v>86</v>
      </c>
      <c r="H128" s="17">
        <v>0.03</v>
      </c>
      <c r="I128" s="17">
        <v>0.13</v>
      </c>
      <c r="J128" s="17">
        <v>13.29</v>
      </c>
      <c r="K128" s="17">
        <v>0</v>
      </c>
      <c r="L128" s="17">
        <v>0.52</v>
      </c>
      <c r="M128" s="17">
        <v>38.549999999999997</v>
      </c>
      <c r="N128" s="17">
        <v>183.98</v>
      </c>
      <c r="O128" s="17">
        <v>148.32</v>
      </c>
      <c r="P128" s="17">
        <v>30.67</v>
      </c>
      <c r="Q128" s="17">
        <v>106.79</v>
      </c>
      <c r="R128" s="17">
        <v>1.06</v>
      </c>
      <c r="S128" s="17">
        <v>9</v>
      </c>
      <c r="T128" s="17">
        <v>1.76</v>
      </c>
      <c r="U128" s="17">
        <v>20</v>
      </c>
    </row>
    <row r="129" spans="1:21" ht="19.5" customHeight="1">
      <c r="A129" s="17" t="s">
        <v>29</v>
      </c>
      <c r="B129" s="17" t="s">
        <v>30</v>
      </c>
      <c r="C129" s="17">
        <v>30</v>
      </c>
      <c r="D129" s="17">
        <v>2.2999999999999998</v>
      </c>
      <c r="E129" s="17">
        <v>0.2</v>
      </c>
      <c r="F129" s="17">
        <v>14.8</v>
      </c>
      <c r="G129" s="17">
        <v>70.3</v>
      </c>
      <c r="H129" s="17">
        <v>0.03</v>
      </c>
      <c r="I129" s="17">
        <v>0.01</v>
      </c>
      <c r="J129" s="17">
        <v>0</v>
      </c>
      <c r="K129" s="17">
        <v>0</v>
      </c>
      <c r="L129" s="17">
        <v>0</v>
      </c>
      <c r="M129" s="17">
        <v>149.69999999999999</v>
      </c>
      <c r="N129" s="17">
        <v>27.9</v>
      </c>
      <c r="O129" s="17">
        <v>6</v>
      </c>
      <c r="P129" s="17">
        <v>4.2</v>
      </c>
      <c r="Q129" s="17">
        <v>19.5</v>
      </c>
      <c r="R129" s="17">
        <v>0.33</v>
      </c>
      <c r="S129" s="17">
        <v>0.96</v>
      </c>
      <c r="T129" s="17">
        <v>1.8</v>
      </c>
      <c r="U129" s="17">
        <v>4.3499999999999996</v>
      </c>
    </row>
    <row r="130" spans="1:21" ht="19.5" customHeight="1">
      <c r="A130" s="17" t="s">
        <v>29</v>
      </c>
      <c r="B130" s="17" t="s">
        <v>31</v>
      </c>
      <c r="C130" s="17">
        <v>20</v>
      </c>
      <c r="D130" s="17">
        <v>1.3</v>
      </c>
      <c r="E130" s="17">
        <v>0.2</v>
      </c>
      <c r="F130" s="17">
        <v>6.7</v>
      </c>
      <c r="G130" s="17">
        <v>34.200000000000003</v>
      </c>
      <c r="H130" s="17">
        <v>0.04</v>
      </c>
      <c r="I130" s="17">
        <v>0.02</v>
      </c>
      <c r="J130" s="17">
        <v>0</v>
      </c>
      <c r="K130" s="17">
        <v>0</v>
      </c>
      <c r="L130" s="17">
        <v>0</v>
      </c>
      <c r="M130" s="17">
        <v>122</v>
      </c>
      <c r="N130" s="17">
        <v>49</v>
      </c>
      <c r="O130" s="17">
        <v>7</v>
      </c>
      <c r="P130" s="17">
        <v>9.4</v>
      </c>
      <c r="Q130" s="17">
        <v>31.6</v>
      </c>
      <c r="R130" s="17">
        <v>0.78</v>
      </c>
      <c r="S130" s="17">
        <v>0</v>
      </c>
      <c r="T130" s="17">
        <v>6.18</v>
      </c>
      <c r="U130" s="17">
        <v>0</v>
      </c>
    </row>
    <row r="131" spans="1:21" ht="19.5" customHeight="1">
      <c r="A131" s="17"/>
      <c r="B131" s="7" t="s">
        <v>108</v>
      </c>
      <c r="C131" s="7">
        <v>760</v>
      </c>
      <c r="D131" s="7">
        <f>D124+D125+D126+D127+D128+D129+D130</f>
        <v>26.439999999999998</v>
      </c>
      <c r="E131" s="7">
        <f t="shared" ref="E131:U131" si="16">E124+E125+E126+E127+E128+E129+E130</f>
        <v>29.889999999999997</v>
      </c>
      <c r="F131" s="7">
        <f t="shared" si="16"/>
        <v>76.52</v>
      </c>
      <c r="G131" s="7">
        <f t="shared" si="16"/>
        <v>680.3</v>
      </c>
      <c r="H131" s="7">
        <f t="shared" si="16"/>
        <v>0.26999999999999996</v>
      </c>
      <c r="I131" s="7">
        <f t="shared" si="16"/>
        <v>0.33</v>
      </c>
      <c r="J131" s="7">
        <f t="shared" si="16"/>
        <v>179.51000000000002</v>
      </c>
      <c r="K131" s="7">
        <f t="shared" si="16"/>
        <v>9.9999999999999992E-2</v>
      </c>
      <c r="L131" s="7">
        <f t="shared" si="16"/>
        <v>20.569999999999997</v>
      </c>
      <c r="M131" s="7">
        <f t="shared" si="16"/>
        <v>650.49</v>
      </c>
      <c r="N131" s="7">
        <f t="shared" si="16"/>
        <v>1260.3900000000001</v>
      </c>
      <c r="O131" s="7">
        <f t="shared" si="16"/>
        <v>291.32</v>
      </c>
      <c r="P131" s="7">
        <f t="shared" si="16"/>
        <v>133.9</v>
      </c>
      <c r="Q131" s="7">
        <f t="shared" si="16"/>
        <v>477.64000000000004</v>
      </c>
      <c r="R131" s="7">
        <f t="shared" si="16"/>
        <v>6.0000000000000009</v>
      </c>
      <c r="S131" s="7">
        <f t="shared" si="16"/>
        <v>65.779999999999987</v>
      </c>
      <c r="T131" s="7">
        <f t="shared" si="16"/>
        <v>12.12</v>
      </c>
      <c r="U131" s="7">
        <f t="shared" si="16"/>
        <v>99.22</v>
      </c>
    </row>
    <row r="132" spans="1:21" ht="19.5" customHeight="1">
      <c r="A132" s="17"/>
      <c r="B132" s="7" t="s">
        <v>109</v>
      </c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</row>
    <row r="133" spans="1:21" ht="19.5" customHeight="1">
      <c r="A133" s="17" t="s">
        <v>57</v>
      </c>
      <c r="B133" s="17" t="s">
        <v>58</v>
      </c>
      <c r="C133" s="17">
        <v>60</v>
      </c>
      <c r="D133" s="17">
        <v>4.7</v>
      </c>
      <c r="E133" s="17">
        <v>4</v>
      </c>
      <c r="F133" s="17">
        <v>30.5</v>
      </c>
      <c r="G133" s="17">
        <v>176.9</v>
      </c>
      <c r="H133" s="17">
        <v>0.06</v>
      </c>
      <c r="I133" s="17">
        <v>0.03</v>
      </c>
      <c r="J133" s="17">
        <v>19.12</v>
      </c>
      <c r="K133" s="17">
        <v>0.14000000000000001</v>
      </c>
      <c r="L133" s="17">
        <v>0</v>
      </c>
      <c r="M133" s="17">
        <v>240.68</v>
      </c>
      <c r="N133" s="17">
        <v>50.54</v>
      </c>
      <c r="O133" s="17">
        <v>17.63</v>
      </c>
      <c r="P133" s="17">
        <v>6.52</v>
      </c>
      <c r="Q133" s="17">
        <v>40.93</v>
      </c>
      <c r="R133" s="17">
        <v>0.56999999999999995</v>
      </c>
      <c r="S133" s="17">
        <v>33.36</v>
      </c>
      <c r="T133" s="17">
        <v>3.15</v>
      </c>
      <c r="U133" s="17">
        <v>11.03</v>
      </c>
    </row>
    <row r="134" spans="1:21" ht="19.5" customHeight="1">
      <c r="A134" s="17" t="s">
        <v>29</v>
      </c>
      <c r="B134" s="17" t="s">
        <v>125</v>
      </c>
      <c r="C134" s="17">
        <v>200</v>
      </c>
      <c r="D134" s="17">
        <v>1</v>
      </c>
      <c r="E134" s="17">
        <v>0.2</v>
      </c>
      <c r="F134" s="17">
        <v>20.2</v>
      </c>
      <c r="G134" s="17">
        <v>86.6</v>
      </c>
      <c r="H134" s="17">
        <v>0.02</v>
      </c>
      <c r="I134" s="17">
        <v>0.02</v>
      </c>
      <c r="J134" s="17">
        <v>0</v>
      </c>
      <c r="K134" s="17">
        <v>0</v>
      </c>
      <c r="L134" s="17">
        <v>4</v>
      </c>
      <c r="M134" s="17">
        <v>12</v>
      </c>
      <c r="N134" s="17">
        <v>240</v>
      </c>
      <c r="O134" s="17">
        <v>14</v>
      </c>
      <c r="P134" s="17">
        <v>8</v>
      </c>
      <c r="Q134" s="17">
        <v>14</v>
      </c>
      <c r="R134" s="17">
        <v>2.8</v>
      </c>
      <c r="S134" s="17">
        <v>0</v>
      </c>
      <c r="T134" s="17">
        <v>0</v>
      </c>
      <c r="U134" s="17">
        <v>0</v>
      </c>
    </row>
    <row r="135" spans="1:21" ht="19.5" customHeight="1">
      <c r="A135" s="17"/>
      <c r="B135" s="7" t="s">
        <v>111</v>
      </c>
      <c r="C135" s="7">
        <f>C133+C134</f>
        <v>260</v>
      </c>
      <c r="D135" s="7">
        <f t="shared" ref="D135:U135" si="17">D133+D134</f>
        <v>5.7</v>
      </c>
      <c r="E135" s="7">
        <f t="shared" si="17"/>
        <v>4.2</v>
      </c>
      <c r="F135" s="7">
        <f t="shared" si="17"/>
        <v>50.7</v>
      </c>
      <c r="G135" s="7">
        <f t="shared" si="17"/>
        <v>263.5</v>
      </c>
      <c r="H135" s="7">
        <f t="shared" si="17"/>
        <v>0.08</v>
      </c>
      <c r="I135" s="7">
        <f t="shared" si="17"/>
        <v>0.05</v>
      </c>
      <c r="J135" s="7">
        <f t="shared" si="17"/>
        <v>19.12</v>
      </c>
      <c r="K135" s="7">
        <f t="shared" si="17"/>
        <v>0.14000000000000001</v>
      </c>
      <c r="L135" s="7">
        <f t="shared" si="17"/>
        <v>4</v>
      </c>
      <c r="M135" s="7">
        <f t="shared" si="17"/>
        <v>252.68</v>
      </c>
      <c r="N135" s="7">
        <f t="shared" si="17"/>
        <v>290.54000000000002</v>
      </c>
      <c r="O135" s="7">
        <f t="shared" si="17"/>
        <v>31.63</v>
      </c>
      <c r="P135" s="7">
        <f t="shared" si="17"/>
        <v>14.52</v>
      </c>
      <c r="Q135" s="7">
        <f t="shared" si="17"/>
        <v>54.93</v>
      </c>
      <c r="R135" s="7">
        <f t="shared" si="17"/>
        <v>3.3699999999999997</v>
      </c>
      <c r="S135" s="7">
        <f t="shared" si="17"/>
        <v>33.36</v>
      </c>
      <c r="T135" s="7">
        <f t="shared" si="17"/>
        <v>3.15</v>
      </c>
      <c r="U135" s="7">
        <f t="shared" si="17"/>
        <v>11.03</v>
      </c>
    </row>
    <row r="136" spans="1:21" ht="19.5" customHeight="1">
      <c r="A136" s="17"/>
      <c r="B136" s="7" t="s">
        <v>112</v>
      </c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</row>
    <row r="137" spans="1:21" ht="19.5" customHeight="1">
      <c r="A137" s="17" t="s">
        <v>34</v>
      </c>
      <c r="B137" s="17" t="s">
        <v>35</v>
      </c>
      <c r="C137" s="25" t="s">
        <v>90</v>
      </c>
      <c r="D137" s="17">
        <v>23.05</v>
      </c>
      <c r="E137" s="17">
        <v>7.74</v>
      </c>
      <c r="F137" s="17">
        <v>19.27</v>
      </c>
      <c r="G137" s="17">
        <v>239</v>
      </c>
      <c r="H137" s="17">
        <v>0.15</v>
      </c>
      <c r="I137" s="17">
        <v>0.12</v>
      </c>
      <c r="J137" s="17">
        <v>285.64</v>
      </c>
      <c r="K137" s="17">
        <v>0</v>
      </c>
      <c r="L137" s="17">
        <v>13</v>
      </c>
      <c r="M137" s="17">
        <v>310</v>
      </c>
      <c r="N137" s="17">
        <v>812</v>
      </c>
      <c r="O137" s="17">
        <v>34</v>
      </c>
      <c r="P137" s="17">
        <v>102</v>
      </c>
      <c r="Q137" s="17">
        <v>213</v>
      </c>
      <c r="R137" s="17">
        <v>2.2999999999999998</v>
      </c>
      <c r="S137" s="17">
        <v>47.26</v>
      </c>
      <c r="T137" s="17">
        <v>18.7</v>
      </c>
      <c r="U137" s="17">
        <v>172</v>
      </c>
    </row>
    <row r="138" spans="1:21" ht="19.5" customHeight="1">
      <c r="A138" s="17" t="s">
        <v>72</v>
      </c>
      <c r="B138" s="17" t="s">
        <v>73</v>
      </c>
      <c r="C138" s="17">
        <v>200</v>
      </c>
      <c r="D138" s="17">
        <v>0.2</v>
      </c>
      <c r="E138" s="17">
        <v>0</v>
      </c>
      <c r="F138" s="17">
        <v>0.1</v>
      </c>
      <c r="G138" s="17">
        <v>1.4</v>
      </c>
      <c r="H138" s="17">
        <v>0</v>
      </c>
      <c r="I138" s="17">
        <v>0.01</v>
      </c>
      <c r="J138" s="17">
        <v>0.3</v>
      </c>
      <c r="K138" s="17">
        <v>0</v>
      </c>
      <c r="L138" s="17">
        <v>0.04</v>
      </c>
      <c r="M138" s="17">
        <v>0.62</v>
      </c>
      <c r="N138" s="17">
        <v>20.58</v>
      </c>
      <c r="O138" s="17">
        <v>65.959999999999994</v>
      </c>
      <c r="P138" s="17">
        <v>3.83</v>
      </c>
      <c r="Q138" s="17">
        <v>7.18</v>
      </c>
      <c r="R138" s="17">
        <v>0.71</v>
      </c>
      <c r="S138" s="17">
        <v>0</v>
      </c>
      <c r="T138" s="17">
        <v>0</v>
      </c>
      <c r="U138" s="17">
        <v>0</v>
      </c>
    </row>
    <row r="139" spans="1:21" ht="19.5" customHeight="1">
      <c r="A139" s="6" t="s">
        <v>180</v>
      </c>
      <c r="B139" s="6" t="s">
        <v>179</v>
      </c>
      <c r="C139" s="17">
        <v>40</v>
      </c>
      <c r="D139" s="17">
        <v>4.78</v>
      </c>
      <c r="E139" s="17">
        <v>4.05</v>
      </c>
      <c r="F139" s="17">
        <v>0.25</v>
      </c>
      <c r="G139" s="17">
        <v>56.6</v>
      </c>
      <c r="H139" s="17">
        <v>0.02</v>
      </c>
      <c r="I139" s="17">
        <v>0.14000000000000001</v>
      </c>
      <c r="J139" s="17">
        <v>62.4</v>
      </c>
      <c r="K139" s="17">
        <v>0.88</v>
      </c>
      <c r="L139" s="17">
        <v>0</v>
      </c>
      <c r="M139" s="17">
        <v>40.74</v>
      </c>
      <c r="N139" s="17">
        <v>46.48</v>
      </c>
      <c r="O139" s="17">
        <v>19.36</v>
      </c>
      <c r="P139" s="17">
        <v>4.18</v>
      </c>
      <c r="Q139" s="17">
        <v>66.819999999999993</v>
      </c>
      <c r="R139" s="17">
        <v>0.87</v>
      </c>
      <c r="S139" s="17">
        <v>8</v>
      </c>
      <c r="T139" s="17">
        <v>10.8</v>
      </c>
      <c r="U139" s="17">
        <v>22</v>
      </c>
    </row>
    <row r="140" spans="1:21" ht="19.5" customHeight="1">
      <c r="A140" s="17" t="s">
        <v>29</v>
      </c>
      <c r="B140" s="17" t="s">
        <v>30</v>
      </c>
      <c r="C140" s="17">
        <v>30</v>
      </c>
      <c r="D140" s="17">
        <v>2.2999999999999998</v>
      </c>
      <c r="E140" s="17">
        <v>0.2</v>
      </c>
      <c r="F140" s="17">
        <v>14.8</v>
      </c>
      <c r="G140" s="17">
        <v>70.3</v>
      </c>
      <c r="H140" s="17">
        <v>0.03</v>
      </c>
      <c r="I140" s="17">
        <v>0.01</v>
      </c>
      <c r="J140" s="17">
        <v>0</v>
      </c>
      <c r="K140" s="17">
        <v>0</v>
      </c>
      <c r="L140" s="17">
        <v>0</v>
      </c>
      <c r="M140" s="17">
        <v>149.69999999999999</v>
      </c>
      <c r="N140" s="17">
        <v>27.9</v>
      </c>
      <c r="O140" s="17">
        <v>6</v>
      </c>
      <c r="P140" s="17">
        <v>4.2</v>
      </c>
      <c r="Q140" s="17">
        <v>19.5</v>
      </c>
      <c r="R140" s="17">
        <v>0.33</v>
      </c>
      <c r="S140" s="17">
        <v>0.96</v>
      </c>
      <c r="T140" s="17">
        <v>1.8</v>
      </c>
      <c r="U140" s="17">
        <v>4.3499999999999996</v>
      </c>
    </row>
    <row r="141" spans="1:21" ht="19.5" customHeight="1">
      <c r="A141" s="17"/>
      <c r="B141" s="7" t="s">
        <v>116</v>
      </c>
      <c r="C141" s="7">
        <v>490</v>
      </c>
      <c r="D141" s="7">
        <f>D137+D138+D143+D140</f>
        <v>31.35</v>
      </c>
      <c r="E141" s="7">
        <f>E137+E138+E143+E140</f>
        <v>12.94</v>
      </c>
      <c r="F141" s="7">
        <f>F137+F138+F143+F140</f>
        <v>42.17</v>
      </c>
      <c r="G141" s="7">
        <f>G137+G138+G143+G140</f>
        <v>410.90000000000003</v>
      </c>
      <c r="H141" s="7">
        <f>H137+H138+H143+H140</f>
        <v>0.24</v>
      </c>
      <c r="I141" s="7">
        <f>I137+I138+I143+I140</f>
        <v>0.41000000000000003</v>
      </c>
      <c r="J141" s="7">
        <f>J137+J138+J143+J140</f>
        <v>312.33999999999997</v>
      </c>
      <c r="K141" s="7">
        <f>K137+K138+K143+K140</f>
        <v>0</v>
      </c>
      <c r="L141" s="7">
        <f>L137+L138+L143+L140</f>
        <v>14.04</v>
      </c>
      <c r="M141" s="7">
        <f>M137+M138+M143+M140</f>
        <v>536.31999999999994</v>
      </c>
      <c r="N141" s="7">
        <f>N137+N138+N143+N140</f>
        <v>1102.48</v>
      </c>
      <c r="O141" s="7">
        <f>O137+O138+O143+O140</f>
        <v>316.95999999999998</v>
      </c>
      <c r="P141" s="7">
        <f>P137+P138+P143+P140</f>
        <v>134.02999999999997</v>
      </c>
      <c r="Q141" s="7">
        <f>Q137+Q138+Q143+Q140</f>
        <v>396.68</v>
      </c>
      <c r="R141" s="7">
        <f>R137+R138+R143+R140</f>
        <v>3.54</v>
      </c>
      <c r="S141" s="7">
        <f>S137+S138+S143+S140</f>
        <v>66.219999999999985</v>
      </c>
      <c r="T141" s="7">
        <f>T137+T138+T143+T140</f>
        <v>24</v>
      </c>
      <c r="U141" s="7">
        <f>U137+U138+U143+U140</f>
        <v>216.35</v>
      </c>
    </row>
    <row r="142" spans="1:21" ht="19.5" customHeight="1">
      <c r="A142" s="17"/>
      <c r="B142" s="7" t="s">
        <v>177</v>
      </c>
      <c r="C142" s="7"/>
      <c r="D142" s="7"/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7"/>
      <c r="T142" s="7"/>
      <c r="U142" s="7"/>
    </row>
    <row r="143" spans="1:21" ht="19.5" customHeight="1">
      <c r="A143" s="17" t="s">
        <v>29</v>
      </c>
      <c r="B143" s="17" t="s">
        <v>130</v>
      </c>
      <c r="C143" s="17">
        <v>200</v>
      </c>
      <c r="D143" s="17">
        <v>5.8</v>
      </c>
      <c r="E143" s="17">
        <v>5</v>
      </c>
      <c r="F143" s="17">
        <v>8</v>
      </c>
      <c r="G143" s="17">
        <v>100.2</v>
      </c>
      <c r="H143" s="17">
        <v>0.06</v>
      </c>
      <c r="I143" s="17">
        <v>0.27</v>
      </c>
      <c r="J143" s="17">
        <v>26.4</v>
      </c>
      <c r="K143" s="17">
        <v>0</v>
      </c>
      <c r="L143" s="17">
        <v>1</v>
      </c>
      <c r="M143" s="17">
        <v>76</v>
      </c>
      <c r="N143" s="17">
        <v>242</v>
      </c>
      <c r="O143" s="17">
        <v>211</v>
      </c>
      <c r="P143" s="17">
        <v>24</v>
      </c>
      <c r="Q143" s="17">
        <v>157</v>
      </c>
      <c r="R143" s="17">
        <v>0.2</v>
      </c>
      <c r="S143" s="17">
        <v>18</v>
      </c>
      <c r="T143" s="17">
        <v>3.5</v>
      </c>
      <c r="U143" s="17">
        <v>40</v>
      </c>
    </row>
    <row r="144" spans="1:21" ht="19.5" customHeight="1">
      <c r="A144" s="17"/>
      <c r="B144" s="7" t="s">
        <v>178</v>
      </c>
      <c r="C144" s="7">
        <f>C143</f>
        <v>200</v>
      </c>
      <c r="D144" s="7">
        <f t="shared" ref="D144:U144" si="18">D143</f>
        <v>5.8</v>
      </c>
      <c r="E144" s="7">
        <f t="shared" si="18"/>
        <v>5</v>
      </c>
      <c r="F144" s="7">
        <f t="shared" si="18"/>
        <v>8</v>
      </c>
      <c r="G144" s="7">
        <f t="shared" si="18"/>
        <v>100.2</v>
      </c>
      <c r="H144" s="7">
        <f t="shared" si="18"/>
        <v>0.06</v>
      </c>
      <c r="I144" s="7">
        <f t="shared" si="18"/>
        <v>0.27</v>
      </c>
      <c r="J144" s="7">
        <f t="shared" si="18"/>
        <v>26.4</v>
      </c>
      <c r="K144" s="7">
        <f t="shared" si="18"/>
        <v>0</v>
      </c>
      <c r="L144" s="7">
        <f t="shared" si="18"/>
        <v>1</v>
      </c>
      <c r="M144" s="7">
        <f t="shared" si="18"/>
        <v>76</v>
      </c>
      <c r="N144" s="7">
        <f t="shared" si="18"/>
        <v>242</v>
      </c>
      <c r="O144" s="7">
        <f t="shared" si="18"/>
        <v>211</v>
      </c>
      <c r="P144" s="7">
        <f t="shared" si="18"/>
        <v>24</v>
      </c>
      <c r="Q144" s="7">
        <f t="shared" si="18"/>
        <v>157</v>
      </c>
      <c r="R144" s="7">
        <f t="shared" si="18"/>
        <v>0.2</v>
      </c>
      <c r="S144" s="7">
        <f t="shared" si="18"/>
        <v>18</v>
      </c>
      <c r="T144" s="7">
        <f t="shared" si="18"/>
        <v>3.5</v>
      </c>
      <c r="U144" s="7">
        <f t="shared" si="18"/>
        <v>40</v>
      </c>
    </row>
    <row r="145" spans="1:21" ht="19.5" customHeight="1">
      <c r="A145" s="17"/>
      <c r="B145" s="21" t="s">
        <v>33</v>
      </c>
      <c r="C145" s="21">
        <f>C122+C131+C135+C141+C144</f>
        <v>2212</v>
      </c>
      <c r="D145" s="21">
        <f t="shared" ref="D145:U145" si="19">D122+D131+D135+D141+D144</f>
        <v>81.089999999999989</v>
      </c>
      <c r="E145" s="21">
        <f t="shared" si="19"/>
        <v>62.93</v>
      </c>
      <c r="F145" s="21">
        <f t="shared" si="19"/>
        <v>237.89</v>
      </c>
      <c r="G145" s="21">
        <f t="shared" si="19"/>
        <v>1843.2</v>
      </c>
      <c r="H145" s="21">
        <f t="shared" si="19"/>
        <v>0.8</v>
      </c>
      <c r="I145" s="21">
        <f t="shared" si="19"/>
        <v>1.2800000000000002</v>
      </c>
      <c r="J145" s="21">
        <f t="shared" si="19"/>
        <v>601.61</v>
      </c>
      <c r="K145" s="21">
        <f t="shared" si="19"/>
        <v>0.46</v>
      </c>
      <c r="L145" s="21">
        <f t="shared" si="19"/>
        <v>45.14</v>
      </c>
      <c r="M145" s="21">
        <f t="shared" si="19"/>
        <v>2033.6399999999999</v>
      </c>
      <c r="N145" s="21">
        <f t="shared" si="19"/>
        <v>3279.54</v>
      </c>
      <c r="O145" s="21">
        <f t="shared" si="19"/>
        <v>1161.27</v>
      </c>
      <c r="P145" s="21">
        <f t="shared" si="19"/>
        <v>360.08</v>
      </c>
      <c r="Q145" s="21">
        <f t="shared" si="19"/>
        <v>1343.67</v>
      </c>
      <c r="R145" s="21">
        <f t="shared" si="19"/>
        <v>18.23</v>
      </c>
      <c r="S145" s="21">
        <f t="shared" si="19"/>
        <v>222.47999999999996</v>
      </c>
      <c r="T145" s="21">
        <f t="shared" si="19"/>
        <v>71.210000000000008</v>
      </c>
      <c r="U145" s="21">
        <f t="shared" si="19"/>
        <v>397.06</v>
      </c>
    </row>
    <row r="146" spans="1:21" ht="19.5" customHeight="1">
      <c r="A146" s="64"/>
      <c r="B146" s="65"/>
      <c r="C146" s="65"/>
      <c r="D146" s="65"/>
      <c r="E146" s="65"/>
      <c r="F146" s="65"/>
      <c r="G146" s="65"/>
      <c r="H146" s="65"/>
      <c r="I146" s="65"/>
      <c r="J146" s="65"/>
      <c r="K146" s="65"/>
      <c r="L146" s="65"/>
      <c r="M146" s="65"/>
      <c r="N146" s="65"/>
      <c r="O146" s="65"/>
      <c r="P146" s="65"/>
      <c r="Q146" s="65"/>
      <c r="R146" s="65"/>
      <c r="S146" s="65"/>
      <c r="T146" s="65"/>
      <c r="U146" s="65"/>
    </row>
    <row r="147" spans="1:21" ht="19.5" customHeight="1">
      <c r="A147" s="57" t="s">
        <v>144</v>
      </c>
      <c r="B147" s="57"/>
      <c r="C147" s="57"/>
      <c r="D147" s="57"/>
      <c r="E147" s="57"/>
      <c r="F147" s="57"/>
      <c r="G147" s="57"/>
      <c r="H147" s="57"/>
      <c r="I147" s="57"/>
      <c r="J147" s="57"/>
      <c r="K147" s="57"/>
      <c r="L147" s="57"/>
      <c r="M147" s="57"/>
      <c r="N147" s="57"/>
      <c r="O147" s="57"/>
      <c r="P147" s="57"/>
      <c r="Q147" s="57"/>
      <c r="R147" s="57"/>
      <c r="S147" s="57"/>
      <c r="T147" s="57"/>
      <c r="U147" s="57"/>
    </row>
    <row r="148" spans="1:21" ht="19.5" customHeight="1">
      <c r="A148" s="56" t="s">
        <v>0</v>
      </c>
      <c r="B148" s="56" t="s">
        <v>77</v>
      </c>
      <c r="C148" s="58" t="s">
        <v>1</v>
      </c>
      <c r="D148" s="60" t="s">
        <v>78</v>
      </c>
      <c r="E148" s="61"/>
      <c r="F148" s="62"/>
      <c r="G148" s="39" t="s">
        <v>5</v>
      </c>
      <c r="H148" s="63" t="s">
        <v>75</v>
      </c>
      <c r="I148" s="63"/>
      <c r="J148" s="63"/>
      <c r="K148" s="63"/>
      <c r="L148" s="63"/>
      <c r="M148" s="63" t="s">
        <v>76</v>
      </c>
      <c r="N148" s="63"/>
      <c r="O148" s="63"/>
      <c r="P148" s="63"/>
      <c r="Q148" s="63"/>
      <c r="R148" s="63"/>
      <c r="S148" s="63"/>
      <c r="T148" s="63"/>
      <c r="U148" s="63"/>
    </row>
    <row r="149" spans="1:21" ht="19.5" customHeight="1">
      <c r="A149" s="56"/>
      <c r="B149" s="56"/>
      <c r="C149" s="59"/>
      <c r="D149" s="10" t="s">
        <v>2</v>
      </c>
      <c r="E149" s="10" t="s">
        <v>3</v>
      </c>
      <c r="F149" s="10" t="s">
        <v>4</v>
      </c>
      <c r="G149" s="40"/>
      <c r="H149" s="24" t="s">
        <v>6</v>
      </c>
      <c r="I149" s="24" t="s">
        <v>7</v>
      </c>
      <c r="J149" s="24" t="s">
        <v>8</v>
      </c>
      <c r="K149" s="24" t="s">
        <v>9</v>
      </c>
      <c r="L149" s="24" t="s">
        <v>10</v>
      </c>
      <c r="M149" s="24" t="s">
        <v>11</v>
      </c>
      <c r="N149" s="24" t="s">
        <v>12</v>
      </c>
      <c r="O149" s="24" t="s">
        <v>13</v>
      </c>
      <c r="P149" s="24" t="s">
        <v>14</v>
      </c>
      <c r="Q149" s="24" t="s">
        <v>15</v>
      </c>
      <c r="R149" s="24" t="s">
        <v>16</v>
      </c>
      <c r="S149" s="24" t="s">
        <v>17</v>
      </c>
      <c r="T149" s="24" t="s">
        <v>18</v>
      </c>
      <c r="U149" s="24" t="s">
        <v>19</v>
      </c>
    </row>
    <row r="150" spans="1:21" ht="19.5" customHeight="1">
      <c r="A150" s="7"/>
      <c r="B150" s="7"/>
      <c r="C150" s="24" t="s">
        <v>20</v>
      </c>
      <c r="D150" s="24" t="s">
        <v>20</v>
      </c>
      <c r="E150" s="24" t="s">
        <v>20</v>
      </c>
      <c r="F150" s="24" t="s">
        <v>20</v>
      </c>
      <c r="G150" s="24" t="s">
        <v>21</v>
      </c>
      <c r="H150" s="24" t="s">
        <v>22</v>
      </c>
      <c r="I150" s="24" t="s">
        <v>22</v>
      </c>
      <c r="J150" s="24" t="s">
        <v>23</v>
      </c>
      <c r="K150" s="24" t="s">
        <v>24</v>
      </c>
      <c r="L150" s="24" t="s">
        <v>22</v>
      </c>
      <c r="M150" s="24" t="s">
        <v>22</v>
      </c>
      <c r="N150" s="24" t="s">
        <v>22</v>
      </c>
      <c r="O150" s="24" t="s">
        <v>22</v>
      </c>
      <c r="P150" s="24" t="s">
        <v>22</v>
      </c>
      <c r="Q150" s="24" t="s">
        <v>22</v>
      </c>
      <c r="R150" s="24" t="s">
        <v>22</v>
      </c>
      <c r="S150" s="24" t="s">
        <v>24</v>
      </c>
      <c r="T150" s="24" t="s">
        <v>24</v>
      </c>
      <c r="U150" s="24" t="s">
        <v>24</v>
      </c>
    </row>
    <row r="151" spans="1:21" ht="19.5" customHeight="1">
      <c r="A151" s="17"/>
      <c r="B151" s="7" t="s">
        <v>102</v>
      </c>
      <c r="C151" s="7"/>
      <c r="D151" s="7"/>
      <c r="E151" s="7"/>
      <c r="F151" s="7"/>
      <c r="G151" s="7"/>
      <c r="H151" s="7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7"/>
      <c r="T151" s="7"/>
      <c r="U151" s="7"/>
    </row>
    <row r="152" spans="1:21" ht="30" customHeight="1">
      <c r="A152" s="17" t="s">
        <v>132</v>
      </c>
      <c r="B152" s="17" t="s">
        <v>133</v>
      </c>
      <c r="C152" s="17">
        <v>10</v>
      </c>
      <c r="D152" s="17">
        <v>0.08</v>
      </c>
      <c r="E152" s="17">
        <v>7.25</v>
      </c>
      <c r="F152" s="17">
        <v>0.13</v>
      </c>
      <c r="G152" s="17">
        <v>66.099999999999994</v>
      </c>
      <c r="H152" s="17">
        <v>0</v>
      </c>
      <c r="I152" s="17">
        <v>0.01</v>
      </c>
      <c r="J152" s="17">
        <v>27</v>
      </c>
      <c r="K152" s="17">
        <v>0.13</v>
      </c>
      <c r="L152" s="17">
        <v>0</v>
      </c>
      <c r="M152" s="17">
        <v>1.1399999999999999</v>
      </c>
      <c r="N152" s="17">
        <v>2.4900000000000002</v>
      </c>
      <c r="O152" s="17">
        <v>2.11</v>
      </c>
      <c r="P152" s="17">
        <v>0</v>
      </c>
      <c r="Q152" s="17">
        <v>2.61</v>
      </c>
      <c r="R152" s="17">
        <v>0.02</v>
      </c>
      <c r="S152" s="17">
        <v>0</v>
      </c>
      <c r="T152" s="17">
        <v>0.1</v>
      </c>
      <c r="U152" s="17">
        <v>0.3</v>
      </c>
    </row>
    <row r="153" spans="1:21" ht="19.5" customHeight="1">
      <c r="A153" s="17" t="s">
        <v>145</v>
      </c>
      <c r="B153" s="17" t="s">
        <v>146</v>
      </c>
      <c r="C153" s="17">
        <v>160</v>
      </c>
      <c r="D153" s="17">
        <v>3.99</v>
      </c>
      <c r="E153" s="17">
        <v>4.72</v>
      </c>
      <c r="F153" s="17">
        <v>19.2</v>
      </c>
      <c r="G153" s="17">
        <v>135.1</v>
      </c>
      <c r="H153" s="17">
        <v>0.06</v>
      </c>
      <c r="I153" s="17">
        <v>0.1</v>
      </c>
      <c r="J153" s="17">
        <v>21.73</v>
      </c>
      <c r="K153" s="17">
        <v>0.05</v>
      </c>
      <c r="L153" s="17">
        <v>0</v>
      </c>
      <c r="M153" s="17">
        <v>268</v>
      </c>
      <c r="N153" s="17">
        <v>125</v>
      </c>
      <c r="O153" s="17">
        <v>110</v>
      </c>
      <c r="P153" s="17">
        <v>21</v>
      </c>
      <c r="Q153" s="17">
        <v>100</v>
      </c>
      <c r="R153" s="17">
        <v>0.4</v>
      </c>
      <c r="S153" s="17">
        <v>39.909999999999997</v>
      </c>
      <c r="T153" s="17">
        <v>3.2</v>
      </c>
      <c r="U153" s="17">
        <v>24.89</v>
      </c>
    </row>
    <row r="154" spans="1:21" ht="19.5" customHeight="1">
      <c r="A154" s="17" t="s">
        <v>36</v>
      </c>
      <c r="B154" s="17" t="s">
        <v>37</v>
      </c>
      <c r="C154" s="17">
        <v>200</v>
      </c>
      <c r="D154" s="17">
        <v>4.7</v>
      </c>
      <c r="E154" s="17">
        <v>3.5</v>
      </c>
      <c r="F154" s="17">
        <v>12.5</v>
      </c>
      <c r="G154" s="17">
        <v>100.4</v>
      </c>
      <c r="H154" s="17">
        <v>0.04</v>
      </c>
      <c r="I154" s="17">
        <v>0.16</v>
      </c>
      <c r="J154" s="17">
        <v>17.25</v>
      </c>
      <c r="K154" s="17">
        <v>0</v>
      </c>
      <c r="L154" s="17">
        <v>0.68</v>
      </c>
      <c r="M154" s="17">
        <v>49.95</v>
      </c>
      <c r="N154" s="17">
        <v>220.33</v>
      </c>
      <c r="O154" s="17">
        <v>167.68</v>
      </c>
      <c r="P154" s="17">
        <v>34.32</v>
      </c>
      <c r="Q154" s="17">
        <v>130.28</v>
      </c>
      <c r="R154" s="17">
        <v>1.0900000000000001</v>
      </c>
      <c r="S154" s="17">
        <v>11.7</v>
      </c>
      <c r="T154" s="17">
        <v>2.29</v>
      </c>
      <c r="U154" s="17">
        <v>38.25</v>
      </c>
    </row>
    <row r="155" spans="1:21" ht="19.5" customHeight="1">
      <c r="A155" s="17" t="s">
        <v>29</v>
      </c>
      <c r="B155" s="17" t="s">
        <v>30</v>
      </c>
      <c r="C155" s="17">
        <v>30</v>
      </c>
      <c r="D155" s="17">
        <v>2.2999999999999998</v>
      </c>
      <c r="E155" s="17">
        <v>0.2</v>
      </c>
      <c r="F155" s="17">
        <v>14.8</v>
      </c>
      <c r="G155" s="17">
        <v>70.3</v>
      </c>
      <c r="H155" s="17">
        <v>0.03</v>
      </c>
      <c r="I155" s="17">
        <v>0.01</v>
      </c>
      <c r="J155" s="17">
        <v>0</v>
      </c>
      <c r="K155" s="17">
        <v>0</v>
      </c>
      <c r="L155" s="17">
        <v>0</v>
      </c>
      <c r="M155" s="17">
        <v>149.69999999999999</v>
      </c>
      <c r="N155" s="17">
        <v>27.9</v>
      </c>
      <c r="O155" s="17">
        <v>6</v>
      </c>
      <c r="P155" s="17">
        <v>4.2</v>
      </c>
      <c r="Q155" s="17">
        <v>19.5</v>
      </c>
      <c r="R155" s="17">
        <v>0.33</v>
      </c>
      <c r="S155" s="17">
        <v>0.96</v>
      </c>
      <c r="T155" s="17">
        <v>1.8</v>
      </c>
      <c r="U155" s="17">
        <v>4.3499999999999996</v>
      </c>
    </row>
    <row r="156" spans="1:21" ht="19.5" customHeight="1">
      <c r="A156" s="17" t="s">
        <v>29</v>
      </c>
      <c r="B156" s="17" t="s">
        <v>152</v>
      </c>
      <c r="C156" s="17">
        <v>100</v>
      </c>
      <c r="D156" s="17">
        <v>1.5</v>
      </c>
      <c r="E156" s="17">
        <v>0.5</v>
      </c>
      <c r="F156" s="17">
        <v>21</v>
      </c>
      <c r="G156" s="17">
        <v>94.5</v>
      </c>
      <c r="H156" s="17">
        <v>0.04</v>
      </c>
      <c r="I156" s="17">
        <v>0.05</v>
      </c>
      <c r="J156" s="17">
        <v>20</v>
      </c>
      <c r="K156" s="17">
        <v>0</v>
      </c>
      <c r="L156" s="17">
        <v>10</v>
      </c>
      <c r="M156" s="17">
        <v>31</v>
      </c>
      <c r="N156" s="17">
        <v>348</v>
      </c>
      <c r="O156" s="17">
        <v>8</v>
      </c>
      <c r="P156" s="17">
        <v>42</v>
      </c>
      <c r="Q156" s="17">
        <v>28</v>
      </c>
      <c r="R156" s="17">
        <v>0.6</v>
      </c>
      <c r="S156" s="17">
        <v>0.05</v>
      </c>
      <c r="T156" s="17">
        <v>1</v>
      </c>
      <c r="U156" s="17">
        <v>2.2000000000000002</v>
      </c>
    </row>
    <row r="157" spans="1:21" ht="19.5" customHeight="1">
      <c r="A157" s="17"/>
      <c r="B157" s="7" t="s">
        <v>32</v>
      </c>
      <c r="C157" s="7">
        <f>C152+C153+C154+C155+C156</f>
        <v>500</v>
      </c>
      <c r="D157" s="7">
        <f t="shared" ref="D157:U157" si="20">D152+D153+D154+D155+D156</f>
        <v>12.57</v>
      </c>
      <c r="E157" s="7">
        <f t="shared" si="20"/>
        <v>16.169999999999998</v>
      </c>
      <c r="F157" s="7">
        <f t="shared" si="20"/>
        <v>67.63</v>
      </c>
      <c r="G157" s="7">
        <f t="shared" si="20"/>
        <v>466.40000000000003</v>
      </c>
      <c r="H157" s="7">
        <f t="shared" si="20"/>
        <v>0.17</v>
      </c>
      <c r="I157" s="7">
        <f t="shared" si="20"/>
        <v>0.33</v>
      </c>
      <c r="J157" s="7">
        <f t="shared" si="20"/>
        <v>85.98</v>
      </c>
      <c r="K157" s="7">
        <f t="shared" si="20"/>
        <v>0.18</v>
      </c>
      <c r="L157" s="7">
        <f t="shared" si="20"/>
        <v>10.68</v>
      </c>
      <c r="M157" s="7">
        <f t="shared" si="20"/>
        <v>499.78999999999996</v>
      </c>
      <c r="N157" s="7">
        <f t="shared" si="20"/>
        <v>723.72</v>
      </c>
      <c r="O157" s="7">
        <f t="shared" si="20"/>
        <v>293.79000000000002</v>
      </c>
      <c r="P157" s="7">
        <f t="shared" si="20"/>
        <v>101.52000000000001</v>
      </c>
      <c r="Q157" s="7">
        <f t="shared" si="20"/>
        <v>280.39</v>
      </c>
      <c r="R157" s="7">
        <f t="shared" si="20"/>
        <v>2.4400000000000004</v>
      </c>
      <c r="S157" s="7">
        <f t="shared" si="20"/>
        <v>52.62</v>
      </c>
      <c r="T157" s="7">
        <f t="shared" si="20"/>
        <v>8.39</v>
      </c>
      <c r="U157" s="7">
        <f t="shared" si="20"/>
        <v>69.989999999999995</v>
      </c>
    </row>
    <row r="158" spans="1:21" ht="18.75" customHeight="1">
      <c r="A158" s="17"/>
      <c r="B158" s="7" t="s">
        <v>105</v>
      </c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  <c r="N158" s="17"/>
      <c r="O158" s="17"/>
      <c r="P158" s="17"/>
      <c r="Q158" s="17"/>
      <c r="R158" s="17"/>
      <c r="S158" s="17"/>
      <c r="T158" s="17"/>
      <c r="U158" s="17"/>
    </row>
    <row r="159" spans="1:21" ht="45" customHeight="1">
      <c r="A159" s="4" t="s">
        <v>173</v>
      </c>
      <c r="B159" s="6" t="s">
        <v>174</v>
      </c>
      <c r="C159" s="3">
        <v>60</v>
      </c>
      <c r="D159" s="3">
        <v>0.6</v>
      </c>
      <c r="E159" s="3">
        <v>5.9</v>
      </c>
      <c r="F159" s="3">
        <v>4.5999999999999996</v>
      </c>
      <c r="G159" s="3">
        <v>74.7</v>
      </c>
      <c r="H159" s="3">
        <v>0</v>
      </c>
      <c r="I159" s="3">
        <v>0</v>
      </c>
      <c r="J159" s="3">
        <v>0.7</v>
      </c>
      <c r="K159" s="3">
        <v>0</v>
      </c>
      <c r="L159" s="3">
        <v>1.4</v>
      </c>
      <c r="M159" s="3">
        <v>0</v>
      </c>
      <c r="N159" s="3">
        <v>0</v>
      </c>
      <c r="O159" s="3">
        <v>19.100000000000001</v>
      </c>
      <c r="P159" s="3">
        <v>13.6</v>
      </c>
      <c r="Q159" s="3">
        <v>19.600000000000001</v>
      </c>
      <c r="R159" s="3">
        <v>0.8</v>
      </c>
      <c r="S159" s="3">
        <v>0</v>
      </c>
      <c r="T159" s="3">
        <v>0</v>
      </c>
      <c r="U159" s="3">
        <v>0</v>
      </c>
    </row>
    <row r="160" spans="1:21" ht="19.5" customHeight="1">
      <c r="A160" s="17" t="s">
        <v>147</v>
      </c>
      <c r="B160" s="17" t="s">
        <v>148</v>
      </c>
      <c r="C160" s="17">
        <v>200</v>
      </c>
      <c r="D160" s="17">
        <v>6.7</v>
      </c>
      <c r="E160" s="17">
        <v>4.5999999999999996</v>
      </c>
      <c r="F160" s="17">
        <v>16.3</v>
      </c>
      <c r="G160" s="17">
        <v>133.1</v>
      </c>
      <c r="H160" s="17">
        <v>0.14000000000000001</v>
      </c>
      <c r="I160" s="17">
        <v>0.05</v>
      </c>
      <c r="J160" s="17">
        <v>97.19</v>
      </c>
      <c r="K160" s="17">
        <v>0</v>
      </c>
      <c r="L160" s="17">
        <v>4.7699999999999996</v>
      </c>
      <c r="M160" s="17">
        <v>95.82</v>
      </c>
      <c r="N160" s="17">
        <v>382.43</v>
      </c>
      <c r="O160" s="17">
        <v>26.94</v>
      </c>
      <c r="P160" s="17">
        <v>29</v>
      </c>
      <c r="Q160" s="17">
        <v>80.47</v>
      </c>
      <c r="R160" s="17">
        <v>1.48</v>
      </c>
      <c r="S160" s="17">
        <v>15.96</v>
      </c>
      <c r="T160" s="17">
        <v>2.0099999999999998</v>
      </c>
      <c r="U160" s="17">
        <v>28.88</v>
      </c>
    </row>
    <row r="161" spans="1:21" ht="19.5" customHeight="1">
      <c r="A161" s="17" t="s">
        <v>149</v>
      </c>
      <c r="B161" s="6" t="s">
        <v>150</v>
      </c>
      <c r="C161" s="25" t="s">
        <v>65</v>
      </c>
      <c r="D161" s="17">
        <v>15.3</v>
      </c>
      <c r="E161" s="17">
        <v>14.7</v>
      </c>
      <c r="F161" s="17">
        <v>38.6</v>
      </c>
      <c r="G161" s="17">
        <v>348.2</v>
      </c>
      <c r="H161" s="17">
        <v>7.0000000000000007E-2</v>
      </c>
      <c r="I161" s="17">
        <v>0.12</v>
      </c>
      <c r="J161" s="17">
        <v>261.60000000000002</v>
      </c>
      <c r="K161" s="17">
        <v>0.1</v>
      </c>
      <c r="L161" s="17">
        <v>0.72</v>
      </c>
      <c r="M161" s="17">
        <v>276.68</v>
      </c>
      <c r="N161" s="17">
        <v>267.36</v>
      </c>
      <c r="O161" s="17">
        <v>116.58</v>
      </c>
      <c r="P161" s="17">
        <v>43.81</v>
      </c>
      <c r="Q161" s="17">
        <v>193.2</v>
      </c>
      <c r="R161" s="17">
        <v>2.21</v>
      </c>
      <c r="S161" s="17">
        <v>38.67</v>
      </c>
      <c r="T161" s="17">
        <v>7.35</v>
      </c>
      <c r="U161" s="17">
        <v>81.73</v>
      </c>
    </row>
    <row r="162" spans="1:21" ht="19.5" customHeight="1">
      <c r="A162" s="17" t="s">
        <v>140</v>
      </c>
      <c r="B162" s="6" t="s">
        <v>151</v>
      </c>
      <c r="C162" s="17">
        <v>200</v>
      </c>
      <c r="D162" s="17">
        <v>1</v>
      </c>
      <c r="E162" s="17">
        <v>0.1</v>
      </c>
      <c r="F162" s="17">
        <v>15.6</v>
      </c>
      <c r="G162" s="17">
        <v>66.900000000000006</v>
      </c>
      <c r="H162" s="17">
        <v>0.01</v>
      </c>
      <c r="I162" s="17">
        <v>0.03</v>
      </c>
      <c r="J162" s="17">
        <v>69.959999999999994</v>
      </c>
      <c r="K162" s="17">
        <v>0</v>
      </c>
      <c r="L162" s="17">
        <v>0.32</v>
      </c>
      <c r="M162" s="17">
        <v>2.64</v>
      </c>
      <c r="N162" s="17">
        <v>285.2</v>
      </c>
      <c r="O162" s="17">
        <v>90.5</v>
      </c>
      <c r="P162" s="17">
        <v>18.27</v>
      </c>
      <c r="Q162" s="17">
        <v>25.4</v>
      </c>
      <c r="R162" s="17">
        <v>0.57999999999999996</v>
      </c>
      <c r="S162" s="17">
        <v>0</v>
      </c>
      <c r="T162" s="17">
        <v>0</v>
      </c>
      <c r="U162" s="17">
        <v>0</v>
      </c>
    </row>
    <row r="163" spans="1:21" ht="19.5" customHeight="1">
      <c r="A163" s="17" t="s">
        <v>29</v>
      </c>
      <c r="B163" s="17" t="s">
        <v>30</v>
      </c>
      <c r="C163" s="17">
        <v>30</v>
      </c>
      <c r="D163" s="17">
        <v>2.2999999999999998</v>
      </c>
      <c r="E163" s="17">
        <v>0.2</v>
      </c>
      <c r="F163" s="17">
        <v>14.8</v>
      </c>
      <c r="G163" s="17">
        <v>70.3</v>
      </c>
      <c r="H163" s="17">
        <v>0.03</v>
      </c>
      <c r="I163" s="17">
        <v>0.01</v>
      </c>
      <c r="J163" s="17">
        <v>0</v>
      </c>
      <c r="K163" s="17">
        <v>0</v>
      </c>
      <c r="L163" s="17">
        <v>0</v>
      </c>
      <c r="M163" s="17">
        <v>149.69999999999999</v>
      </c>
      <c r="N163" s="17">
        <v>27.9</v>
      </c>
      <c r="O163" s="17">
        <v>6</v>
      </c>
      <c r="P163" s="17">
        <v>4.2</v>
      </c>
      <c r="Q163" s="17">
        <v>19.5</v>
      </c>
      <c r="R163" s="17">
        <v>0.33</v>
      </c>
      <c r="S163" s="17">
        <v>0.96</v>
      </c>
      <c r="T163" s="17">
        <v>1.8</v>
      </c>
      <c r="U163" s="17">
        <v>4.3499999999999996</v>
      </c>
    </row>
    <row r="164" spans="1:21" ht="19.5" customHeight="1">
      <c r="A164" s="17"/>
      <c r="B164" s="7" t="s">
        <v>108</v>
      </c>
      <c r="C164" s="7">
        <v>690</v>
      </c>
      <c r="D164" s="7">
        <f>D159+D160+D161+D162+D163</f>
        <v>25.900000000000002</v>
      </c>
      <c r="E164" s="7">
        <f t="shared" ref="E164:U164" si="21">E159+E160+E161+E162+E163</f>
        <v>25.5</v>
      </c>
      <c r="F164" s="7">
        <f t="shared" si="21"/>
        <v>89.899999999999991</v>
      </c>
      <c r="G164" s="7">
        <f t="shared" si="21"/>
        <v>693.19999999999993</v>
      </c>
      <c r="H164" s="7">
        <f t="shared" si="21"/>
        <v>0.25</v>
      </c>
      <c r="I164" s="7">
        <f t="shared" si="21"/>
        <v>0.21</v>
      </c>
      <c r="J164" s="7">
        <f t="shared" si="21"/>
        <v>429.45</v>
      </c>
      <c r="K164" s="7">
        <f t="shared" si="21"/>
        <v>0.1</v>
      </c>
      <c r="L164" s="7">
        <f t="shared" si="21"/>
        <v>7.21</v>
      </c>
      <c r="M164" s="7">
        <f t="shared" si="21"/>
        <v>524.83999999999992</v>
      </c>
      <c r="N164" s="7">
        <f t="shared" si="21"/>
        <v>962.89</v>
      </c>
      <c r="O164" s="7">
        <f t="shared" si="21"/>
        <v>259.12</v>
      </c>
      <c r="P164" s="7">
        <f t="shared" si="21"/>
        <v>108.88</v>
      </c>
      <c r="Q164" s="7">
        <f t="shared" si="21"/>
        <v>338.16999999999996</v>
      </c>
      <c r="R164" s="7">
        <f t="shared" si="21"/>
        <v>5.4</v>
      </c>
      <c r="S164" s="7">
        <f t="shared" si="21"/>
        <v>55.59</v>
      </c>
      <c r="T164" s="7">
        <f t="shared" si="21"/>
        <v>11.16</v>
      </c>
      <c r="U164" s="7">
        <f t="shared" si="21"/>
        <v>114.96</v>
      </c>
    </row>
    <row r="165" spans="1:21" ht="19.5" customHeight="1">
      <c r="A165" s="17"/>
      <c r="B165" s="7" t="s">
        <v>109</v>
      </c>
      <c r="C165" s="17"/>
      <c r="D165" s="17"/>
      <c r="E165" s="17"/>
      <c r="F165" s="17"/>
      <c r="G165" s="17"/>
      <c r="H165" s="17"/>
      <c r="I165" s="17"/>
      <c r="J165" s="17"/>
      <c r="K165" s="17"/>
      <c r="L165" s="17"/>
      <c r="M165" s="17"/>
      <c r="N165" s="17"/>
      <c r="O165" s="17"/>
      <c r="P165" s="17"/>
      <c r="Q165" s="17"/>
      <c r="R165" s="17"/>
      <c r="S165" s="17"/>
      <c r="T165" s="17"/>
      <c r="U165" s="17"/>
    </row>
    <row r="166" spans="1:21" ht="19.5" customHeight="1">
      <c r="A166" s="17" t="s">
        <v>29</v>
      </c>
      <c r="B166" s="6" t="s">
        <v>138</v>
      </c>
      <c r="C166" s="17">
        <v>200</v>
      </c>
      <c r="D166" s="17">
        <v>0.6</v>
      </c>
      <c r="E166" s="17">
        <v>0</v>
      </c>
      <c r="F166" s="17">
        <v>33</v>
      </c>
      <c r="G166" s="17">
        <v>134.4</v>
      </c>
      <c r="H166" s="17">
        <v>0.03</v>
      </c>
      <c r="I166" s="17">
        <v>0.06</v>
      </c>
      <c r="J166" s="17">
        <v>60</v>
      </c>
      <c r="K166" s="17">
        <v>0</v>
      </c>
      <c r="L166" s="17">
        <v>5</v>
      </c>
      <c r="M166" s="17">
        <v>9</v>
      </c>
      <c r="N166" s="17">
        <v>252</v>
      </c>
      <c r="O166" s="17">
        <v>9</v>
      </c>
      <c r="P166" s="17">
        <v>21</v>
      </c>
      <c r="Q166" s="17">
        <v>26</v>
      </c>
      <c r="R166" s="17">
        <v>0.3</v>
      </c>
      <c r="S166" s="17">
        <v>0</v>
      </c>
      <c r="T166" s="17">
        <v>0</v>
      </c>
      <c r="U166" s="17">
        <v>0</v>
      </c>
    </row>
    <row r="167" spans="1:21" ht="19.5" customHeight="1">
      <c r="A167" s="17" t="s">
        <v>29</v>
      </c>
      <c r="B167" s="17" t="s">
        <v>110</v>
      </c>
      <c r="C167" s="17">
        <v>30</v>
      </c>
      <c r="D167" s="17">
        <v>1.8</v>
      </c>
      <c r="E167" s="17">
        <v>1.4</v>
      </c>
      <c r="F167" s="17">
        <v>22.5</v>
      </c>
      <c r="G167" s="17">
        <v>109.8</v>
      </c>
      <c r="H167" s="17">
        <v>0.02</v>
      </c>
      <c r="I167" s="17">
        <v>0.01</v>
      </c>
      <c r="J167" s="17">
        <v>0</v>
      </c>
      <c r="K167" s="17">
        <v>0</v>
      </c>
      <c r="L167" s="17">
        <v>0</v>
      </c>
      <c r="M167" s="17">
        <v>0.6</v>
      </c>
      <c r="N167" s="17">
        <v>21.3</v>
      </c>
      <c r="O167" s="17">
        <v>3.3</v>
      </c>
      <c r="P167" s="17">
        <v>2.7</v>
      </c>
      <c r="Q167" s="17">
        <v>15</v>
      </c>
      <c r="R167" s="17">
        <v>0.24</v>
      </c>
      <c r="S167" s="17">
        <v>0</v>
      </c>
      <c r="T167" s="17">
        <v>0</v>
      </c>
      <c r="U167" s="17">
        <v>0</v>
      </c>
    </row>
    <row r="168" spans="1:21" ht="19.5" customHeight="1">
      <c r="A168" s="17"/>
      <c r="B168" s="7" t="s">
        <v>111</v>
      </c>
      <c r="C168" s="7">
        <f>C166+C167</f>
        <v>230</v>
      </c>
      <c r="D168" s="7">
        <f t="shared" ref="D168:U168" si="22">D166+D167</f>
        <v>2.4</v>
      </c>
      <c r="E168" s="7">
        <f t="shared" si="22"/>
        <v>1.4</v>
      </c>
      <c r="F168" s="7">
        <f t="shared" si="22"/>
        <v>55.5</v>
      </c>
      <c r="G168" s="7">
        <f t="shared" si="22"/>
        <v>244.2</v>
      </c>
      <c r="H168" s="7">
        <f t="shared" si="22"/>
        <v>0.05</v>
      </c>
      <c r="I168" s="7">
        <f t="shared" si="22"/>
        <v>6.9999999999999993E-2</v>
      </c>
      <c r="J168" s="7">
        <f t="shared" si="22"/>
        <v>60</v>
      </c>
      <c r="K168" s="7">
        <f t="shared" si="22"/>
        <v>0</v>
      </c>
      <c r="L168" s="7">
        <f t="shared" si="22"/>
        <v>5</v>
      </c>
      <c r="M168" s="7">
        <f t="shared" si="22"/>
        <v>9.6</v>
      </c>
      <c r="N168" s="7">
        <f t="shared" si="22"/>
        <v>273.3</v>
      </c>
      <c r="O168" s="7">
        <f t="shared" si="22"/>
        <v>12.3</v>
      </c>
      <c r="P168" s="7">
        <f t="shared" si="22"/>
        <v>23.7</v>
      </c>
      <c r="Q168" s="7">
        <f t="shared" si="22"/>
        <v>41</v>
      </c>
      <c r="R168" s="7">
        <f t="shared" si="22"/>
        <v>0.54</v>
      </c>
      <c r="S168" s="7">
        <f t="shared" si="22"/>
        <v>0</v>
      </c>
      <c r="T168" s="7">
        <f t="shared" si="22"/>
        <v>0</v>
      </c>
      <c r="U168" s="7">
        <f t="shared" si="22"/>
        <v>0</v>
      </c>
    </row>
    <row r="169" spans="1:21" ht="19.5" customHeight="1">
      <c r="A169" s="17"/>
      <c r="B169" s="7" t="s">
        <v>112</v>
      </c>
      <c r="C169" s="17"/>
      <c r="D169" s="17"/>
      <c r="E169" s="17"/>
      <c r="F169" s="17"/>
      <c r="G169" s="17"/>
      <c r="H169" s="17"/>
      <c r="I169" s="17"/>
      <c r="J169" s="17"/>
      <c r="K169" s="17"/>
      <c r="L169" s="17"/>
      <c r="M169" s="17"/>
      <c r="N169" s="17"/>
      <c r="O169" s="17"/>
      <c r="P169" s="17"/>
      <c r="Q169" s="17"/>
      <c r="R169" s="17"/>
      <c r="S169" s="17"/>
      <c r="T169" s="17"/>
      <c r="U169" s="17"/>
    </row>
    <row r="170" spans="1:21" ht="19.5" customHeight="1">
      <c r="A170" s="17" t="s">
        <v>25</v>
      </c>
      <c r="B170" s="17" t="s">
        <v>26</v>
      </c>
      <c r="C170" s="17">
        <v>150</v>
      </c>
      <c r="D170" s="17">
        <v>8.1999999999999993</v>
      </c>
      <c r="E170" s="17">
        <v>6.3</v>
      </c>
      <c r="F170" s="17">
        <v>35.9</v>
      </c>
      <c r="G170" s="17">
        <v>233.7</v>
      </c>
      <c r="H170" s="17">
        <v>0.21</v>
      </c>
      <c r="I170" s="17">
        <v>0.12</v>
      </c>
      <c r="J170" s="17">
        <v>19.190000000000001</v>
      </c>
      <c r="K170" s="17">
        <v>0.09</v>
      </c>
      <c r="L170" s="17">
        <v>0</v>
      </c>
      <c r="M170" s="17">
        <v>149.44999999999999</v>
      </c>
      <c r="N170" s="17">
        <v>219.36</v>
      </c>
      <c r="O170" s="17">
        <v>46.62</v>
      </c>
      <c r="P170" s="17">
        <v>120.16</v>
      </c>
      <c r="Q170" s="17">
        <v>180.99</v>
      </c>
      <c r="R170" s="17">
        <v>4.05</v>
      </c>
      <c r="S170" s="17">
        <v>22.28</v>
      </c>
      <c r="T170" s="17">
        <v>3.52</v>
      </c>
      <c r="U170" s="17">
        <v>16.059999999999999</v>
      </c>
    </row>
    <row r="171" spans="1:21" ht="19.5" customHeight="1">
      <c r="A171" s="3" t="s">
        <v>41</v>
      </c>
      <c r="B171" s="3" t="s">
        <v>42</v>
      </c>
      <c r="C171" s="14" t="s">
        <v>94</v>
      </c>
      <c r="D171" s="3">
        <v>13.76</v>
      </c>
      <c r="E171" s="3">
        <v>13.91</v>
      </c>
      <c r="F171" s="3">
        <v>3.9</v>
      </c>
      <c r="G171" s="3">
        <v>195.8</v>
      </c>
      <c r="H171" s="3">
        <v>0.04</v>
      </c>
      <c r="I171" s="3">
        <v>0.12</v>
      </c>
      <c r="J171" s="3">
        <v>25.46</v>
      </c>
      <c r="K171" s="3">
        <v>7.0000000000000007E-2</v>
      </c>
      <c r="L171" s="3">
        <v>1</v>
      </c>
      <c r="M171" s="3">
        <v>122</v>
      </c>
      <c r="N171" s="3">
        <v>322</v>
      </c>
      <c r="O171" s="3">
        <v>55</v>
      </c>
      <c r="P171" s="3">
        <v>23</v>
      </c>
      <c r="Q171" s="3">
        <v>166</v>
      </c>
      <c r="R171" s="3">
        <v>2.5</v>
      </c>
      <c r="S171" s="3">
        <v>17.059999999999999</v>
      </c>
      <c r="T171" s="3">
        <v>0.4</v>
      </c>
      <c r="U171" s="3">
        <v>62.71</v>
      </c>
    </row>
    <row r="172" spans="1:21" ht="19.5" customHeight="1">
      <c r="A172" s="17" t="s">
        <v>43</v>
      </c>
      <c r="B172" s="17" t="s">
        <v>44</v>
      </c>
      <c r="C172" s="17">
        <v>207</v>
      </c>
      <c r="D172" s="17">
        <v>0.2</v>
      </c>
      <c r="E172" s="17">
        <v>0.1</v>
      </c>
      <c r="F172" s="17">
        <v>6.6</v>
      </c>
      <c r="G172" s="17">
        <v>27.9</v>
      </c>
      <c r="H172" s="17">
        <v>0</v>
      </c>
      <c r="I172" s="17">
        <v>0.01</v>
      </c>
      <c r="J172" s="17">
        <v>0.38</v>
      </c>
      <c r="K172" s="17">
        <v>0</v>
      </c>
      <c r="L172" s="17">
        <v>1.1599999999999999</v>
      </c>
      <c r="M172" s="17">
        <v>1.26</v>
      </c>
      <c r="N172" s="17">
        <v>30.23</v>
      </c>
      <c r="O172" s="17">
        <v>67</v>
      </c>
      <c r="P172" s="17">
        <v>4.5599999999999996</v>
      </c>
      <c r="Q172" s="17">
        <v>8.52</v>
      </c>
      <c r="R172" s="17">
        <v>0.77</v>
      </c>
      <c r="S172" s="17">
        <v>0.01</v>
      </c>
      <c r="T172" s="17">
        <v>0.02</v>
      </c>
      <c r="U172" s="17">
        <v>0.7</v>
      </c>
    </row>
    <row r="173" spans="1:21" ht="19.5" customHeight="1">
      <c r="A173" s="17" t="s">
        <v>29</v>
      </c>
      <c r="B173" s="17" t="s">
        <v>30</v>
      </c>
      <c r="C173" s="17">
        <v>30</v>
      </c>
      <c r="D173" s="17">
        <v>2.2999999999999998</v>
      </c>
      <c r="E173" s="17">
        <v>0.2</v>
      </c>
      <c r="F173" s="17">
        <v>14.8</v>
      </c>
      <c r="G173" s="17">
        <v>70.3</v>
      </c>
      <c r="H173" s="17">
        <v>0.03</v>
      </c>
      <c r="I173" s="17">
        <v>0.01</v>
      </c>
      <c r="J173" s="17">
        <v>0</v>
      </c>
      <c r="K173" s="17">
        <v>0</v>
      </c>
      <c r="L173" s="17">
        <v>0</v>
      </c>
      <c r="M173" s="17">
        <v>149.69999999999999</v>
      </c>
      <c r="N173" s="17">
        <v>27.9</v>
      </c>
      <c r="O173" s="17">
        <v>6</v>
      </c>
      <c r="P173" s="17">
        <v>4.2</v>
      </c>
      <c r="Q173" s="17">
        <v>19.5</v>
      </c>
      <c r="R173" s="17">
        <v>0.33</v>
      </c>
      <c r="S173" s="17">
        <v>0.96</v>
      </c>
      <c r="T173" s="17">
        <v>1.8</v>
      </c>
      <c r="U173" s="17">
        <v>4.3499999999999996</v>
      </c>
    </row>
    <row r="174" spans="1:21" ht="19.5" customHeight="1">
      <c r="A174" s="17" t="s">
        <v>29</v>
      </c>
      <c r="B174" s="17" t="s">
        <v>31</v>
      </c>
      <c r="C174" s="17">
        <v>20</v>
      </c>
      <c r="D174" s="17">
        <v>1.3</v>
      </c>
      <c r="E174" s="17">
        <v>0.2</v>
      </c>
      <c r="F174" s="17">
        <v>6.7</v>
      </c>
      <c r="G174" s="17">
        <v>34.200000000000003</v>
      </c>
      <c r="H174" s="17">
        <v>0.04</v>
      </c>
      <c r="I174" s="17">
        <v>0.02</v>
      </c>
      <c r="J174" s="17">
        <v>0</v>
      </c>
      <c r="K174" s="17">
        <v>0</v>
      </c>
      <c r="L174" s="17">
        <v>0</v>
      </c>
      <c r="M174" s="17">
        <v>122</v>
      </c>
      <c r="N174" s="17">
        <v>49</v>
      </c>
      <c r="O174" s="17">
        <v>7</v>
      </c>
      <c r="P174" s="17">
        <v>9.4</v>
      </c>
      <c r="Q174" s="17">
        <v>31.6</v>
      </c>
      <c r="R174" s="17">
        <v>0.78</v>
      </c>
      <c r="S174" s="17">
        <v>0</v>
      </c>
      <c r="T174" s="17">
        <v>6.18</v>
      </c>
      <c r="U174" s="17">
        <v>0</v>
      </c>
    </row>
    <row r="175" spans="1:21" ht="19.5" customHeight="1">
      <c r="A175" s="17"/>
      <c r="B175" s="7" t="s">
        <v>116</v>
      </c>
      <c r="C175" s="7">
        <v>507</v>
      </c>
      <c r="D175" s="7">
        <f>D170+D171+D172+D173+D174</f>
        <v>25.76</v>
      </c>
      <c r="E175" s="7">
        <f t="shared" ref="E175:U175" si="23">E170+E171+E172+E173+E174</f>
        <v>20.71</v>
      </c>
      <c r="F175" s="7">
        <f t="shared" si="23"/>
        <v>67.900000000000006</v>
      </c>
      <c r="G175" s="7">
        <f t="shared" si="23"/>
        <v>561.9</v>
      </c>
      <c r="H175" s="7">
        <f t="shared" si="23"/>
        <v>0.32</v>
      </c>
      <c r="I175" s="7">
        <f t="shared" si="23"/>
        <v>0.28000000000000003</v>
      </c>
      <c r="J175" s="7">
        <f t="shared" si="23"/>
        <v>45.030000000000008</v>
      </c>
      <c r="K175" s="7">
        <f t="shared" si="23"/>
        <v>0.16</v>
      </c>
      <c r="L175" s="7">
        <f t="shared" si="23"/>
        <v>2.16</v>
      </c>
      <c r="M175" s="7">
        <f t="shared" si="23"/>
        <v>544.41</v>
      </c>
      <c r="N175" s="7">
        <f t="shared" si="23"/>
        <v>648.49</v>
      </c>
      <c r="O175" s="7">
        <f t="shared" si="23"/>
        <v>181.62</v>
      </c>
      <c r="P175" s="7">
        <f t="shared" si="23"/>
        <v>161.32</v>
      </c>
      <c r="Q175" s="7">
        <f t="shared" si="23"/>
        <v>406.61</v>
      </c>
      <c r="R175" s="7">
        <f t="shared" si="23"/>
        <v>8.43</v>
      </c>
      <c r="S175" s="7">
        <f t="shared" si="23"/>
        <v>40.31</v>
      </c>
      <c r="T175" s="7">
        <f t="shared" si="23"/>
        <v>11.92</v>
      </c>
      <c r="U175" s="7">
        <f t="shared" si="23"/>
        <v>83.82</v>
      </c>
    </row>
    <row r="176" spans="1:21" ht="19.5" customHeight="1">
      <c r="A176" s="17"/>
      <c r="B176" s="7" t="s">
        <v>181</v>
      </c>
      <c r="C176" s="7"/>
      <c r="D176" s="7"/>
      <c r="E176" s="7"/>
      <c r="F176" s="7"/>
      <c r="G176" s="7"/>
      <c r="H176" s="7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7"/>
      <c r="T176" s="7"/>
      <c r="U176" s="7"/>
    </row>
    <row r="177" spans="1:21" ht="19.5" customHeight="1">
      <c r="A177" s="17" t="s">
        <v>29</v>
      </c>
      <c r="B177" s="17" t="s">
        <v>115</v>
      </c>
      <c r="C177" s="17">
        <v>200</v>
      </c>
      <c r="D177" s="17">
        <v>5.8</v>
      </c>
      <c r="E177" s="17">
        <v>5</v>
      </c>
      <c r="F177" s="17">
        <v>8.4</v>
      </c>
      <c r="G177" s="17">
        <v>101.8</v>
      </c>
      <c r="H177" s="17">
        <v>0.03</v>
      </c>
      <c r="I177" s="17">
        <v>0.21</v>
      </c>
      <c r="J177" s="17">
        <v>26.4</v>
      </c>
      <c r="K177" s="17">
        <v>0</v>
      </c>
      <c r="L177" s="17">
        <v>0</v>
      </c>
      <c r="M177" s="17">
        <v>76</v>
      </c>
      <c r="N177" s="17">
        <v>242</v>
      </c>
      <c r="O177" s="17">
        <v>218</v>
      </c>
      <c r="P177" s="17">
        <v>24</v>
      </c>
      <c r="Q177" s="17">
        <v>160</v>
      </c>
      <c r="R177" s="17">
        <v>0.2</v>
      </c>
      <c r="S177" s="17">
        <v>18</v>
      </c>
      <c r="T177" s="17">
        <v>1.8</v>
      </c>
      <c r="U177" s="17">
        <v>40</v>
      </c>
    </row>
    <row r="178" spans="1:21" ht="19.5" customHeight="1">
      <c r="A178" s="7"/>
      <c r="B178" s="7" t="s">
        <v>178</v>
      </c>
      <c r="C178" s="7">
        <f>C177</f>
        <v>200</v>
      </c>
      <c r="D178" s="7">
        <f t="shared" ref="D178:U178" si="24">D177</f>
        <v>5.8</v>
      </c>
      <c r="E178" s="7">
        <f t="shared" si="24"/>
        <v>5</v>
      </c>
      <c r="F178" s="7">
        <f t="shared" si="24"/>
        <v>8.4</v>
      </c>
      <c r="G178" s="7">
        <f t="shared" si="24"/>
        <v>101.8</v>
      </c>
      <c r="H178" s="7">
        <f t="shared" si="24"/>
        <v>0.03</v>
      </c>
      <c r="I178" s="7">
        <f t="shared" si="24"/>
        <v>0.21</v>
      </c>
      <c r="J178" s="7">
        <f t="shared" si="24"/>
        <v>26.4</v>
      </c>
      <c r="K178" s="7">
        <f t="shared" si="24"/>
        <v>0</v>
      </c>
      <c r="L178" s="7">
        <f t="shared" si="24"/>
        <v>0</v>
      </c>
      <c r="M178" s="7">
        <f t="shared" si="24"/>
        <v>76</v>
      </c>
      <c r="N178" s="7">
        <f t="shared" si="24"/>
        <v>242</v>
      </c>
      <c r="O178" s="7">
        <f t="shared" si="24"/>
        <v>218</v>
      </c>
      <c r="P178" s="7">
        <f t="shared" si="24"/>
        <v>24</v>
      </c>
      <c r="Q178" s="7">
        <f t="shared" si="24"/>
        <v>160</v>
      </c>
      <c r="R178" s="7">
        <f t="shared" si="24"/>
        <v>0.2</v>
      </c>
      <c r="S178" s="7">
        <f t="shared" si="24"/>
        <v>18</v>
      </c>
      <c r="T178" s="7">
        <f t="shared" si="24"/>
        <v>1.8</v>
      </c>
      <c r="U178" s="7">
        <f t="shared" si="24"/>
        <v>40</v>
      </c>
    </row>
    <row r="179" spans="1:21" ht="19.5" customHeight="1">
      <c r="A179" s="17"/>
      <c r="B179" s="21" t="s">
        <v>33</v>
      </c>
      <c r="C179" s="21">
        <f>C157+C164+C168+C175+C178</f>
        <v>2127</v>
      </c>
      <c r="D179" s="21">
        <f t="shared" ref="D179:U179" si="25">D157+D164+D168+D175+D178</f>
        <v>72.429999999999993</v>
      </c>
      <c r="E179" s="21">
        <f t="shared" si="25"/>
        <v>68.78</v>
      </c>
      <c r="F179" s="21">
        <f t="shared" si="25"/>
        <v>289.32999999999993</v>
      </c>
      <c r="G179" s="21">
        <f t="shared" si="25"/>
        <v>2067.5</v>
      </c>
      <c r="H179" s="21">
        <f t="shared" si="25"/>
        <v>0.82000000000000006</v>
      </c>
      <c r="I179" s="21">
        <f t="shared" si="25"/>
        <v>1.1000000000000001</v>
      </c>
      <c r="J179" s="21">
        <f t="shared" si="25"/>
        <v>646.8599999999999</v>
      </c>
      <c r="K179" s="21">
        <f t="shared" si="25"/>
        <v>0.44000000000000006</v>
      </c>
      <c r="L179" s="21">
        <f t="shared" si="25"/>
        <v>25.05</v>
      </c>
      <c r="M179" s="21">
        <f t="shared" si="25"/>
        <v>1654.6399999999999</v>
      </c>
      <c r="N179" s="21">
        <f t="shared" si="25"/>
        <v>2850.4</v>
      </c>
      <c r="O179" s="21">
        <f t="shared" si="25"/>
        <v>964.83</v>
      </c>
      <c r="P179" s="21">
        <f t="shared" si="25"/>
        <v>419.41999999999996</v>
      </c>
      <c r="Q179" s="21">
        <f t="shared" si="25"/>
        <v>1226.17</v>
      </c>
      <c r="R179" s="21">
        <f t="shared" si="25"/>
        <v>17.010000000000002</v>
      </c>
      <c r="S179" s="21">
        <f t="shared" si="25"/>
        <v>166.52</v>
      </c>
      <c r="T179" s="21">
        <f t="shared" si="25"/>
        <v>33.269999999999996</v>
      </c>
      <c r="U179" s="21">
        <f t="shared" si="25"/>
        <v>308.77</v>
      </c>
    </row>
    <row r="180" spans="1:21" ht="19.5" customHeight="1">
      <c r="A180" s="22"/>
      <c r="B180" s="23"/>
      <c r="C180" s="23"/>
      <c r="D180" s="23"/>
      <c r="E180" s="23"/>
      <c r="F180" s="23"/>
      <c r="G180" s="23"/>
      <c r="H180" s="23"/>
      <c r="I180" s="23"/>
      <c r="J180" s="23"/>
      <c r="K180" s="23"/>
      <c r="L180" s="23"/>
      <c r="M180" s="23"/>
      <c r="N180" s="23"/>
      <c r="O180" s="23"/>
      <c r="P180" s="23"/>
      <c r="Q180" s="23"/>
      <c r="R180" s="23"/>
      <c r="S180" s="23"/>
      <c r="T180" s="23"/>
      <c r="U180" s="23"/>
    </row>
    <row r="181" spans="1:21" ht="19.5" customHeight="1">
      <c r="A181" s="57" t="s">
        <v>153</v>
      </c>
      <c r="B181" s="57"/>
      <c r="C181" s="57"/>
      <c r="D181" s="57"/>
      <c r="E181" s="57"/>
      <c r="F181" s="57"/>
      <c r="G181" s="57"/>
      <c r="H181" s="57"/>
      <c r="I181" s="57"/>
      <c r="J181" s="57"/>
      <c r="K181" s="57"/>
      <c r="L181" s="57"/>
      <c r="M181" s="57"/>
      <c r="N181" s="57"/>
      <c r="O181" s="57"/>
      <c r="P181" s="57"/>
      <c r="Q181" s="57"/>
      <c r="R181" s="57"/>
      <c r="S181" s="57"/>
      <c r="T181" s="57"/>
      <c r="U181" s="57"/>
    </row>
    <row r="182" spans="1:21" ht="19.5" customHeight="1">
      <c r="A182" s="56" t="s">
        <v>0</v>
      </c>
      <c r="B182" s="56" t="s">
        <v>77</v>
      </c>
      <c r="C182" s="58" t="s">
        <v>1</v>
      </c>
      <c r="D182" s="60" t="s">
        <v>78</v>
      </c>
      <c r="E182" s="61"/>
      <c r="F182" s="62"/>
      <c r="G182" s="39" t="s">
        <v>5</v>
      </c>
      <c r="H182" s="63" t="s">
        <v>75</v>
      </c>
      <c r="I182" s="63"/>
      <c r="J182" s="63"/>
      <c r="K182" s="63"/>
      <c r="L182" s="63"/>
      <c r="M182" s="63" t="s">
        <v>76</v>
      </c>
      <c r="N182" s="63"/>
      <c r="O182" s="63"/>
      <c r="P182" s="63"/>
      <c r="Q182" s="63"/>
      <c r="R182" s="63"/>
      <c r="S182" s="63"/>
      <c r="T182" s="63"/>
      <c r="U182" s="63"/>
    </row>
    <row r="183" spans="1:21" ht="19.5" customHeight="1">
      <c r="A183" s="56"/>
      <c r="B183" s="56"/>
      <c r="C183" s="59"/>
      <c r="D183" s="10" t="s">
        <v>2</v>
      </c>
      <c r="E183" s="10" t="s">
        <v>3</v>
      </c>
      <c r="F183" s="10" t="s">
        <v>4</v>
      </c>
      <c r="G183" s="40"/>
      <c r="H183" s="24" t="s">
        <v>6</v>
      </c>
      <c r="I183" s="24" t="s">
        <v>7</v>
      </c>
      <c r="J183" s="24" t="s">
        <v>8</v>
      </c>
      <c r="K183" s="24" t="s">
        <v>9</v>
      </c>
      <c r="L183" s="24" t="s">
        <v>10</v>
      </c>
      <c r="M183" s="24" t="s">
        <v>11</v>
      </c>
      <c r="N183" s="24" t="s">
        <v>12</v>
      </c>
      <c r="O183" s="24" t="s">
        <v>13</v>
      </c>
      <c r="P183" s="24" t="s">
        <v>14</v>
      </c>
      <c r="Q183" s="24" t="s">
        <v>15</v>
      </c>
      <c r="R183" s="24" t="s">
        <v>16</v>
      </c>
      <c r="S183" s="24" t="s">
        <v>17</v>
      </c>
      <c r="T183" s="24" t="s">
        <v>18</v>
      </c>
      <c r="U183" s="24" t="s">
        <v>19</v>
      </c>
    </row>
    <row r="184" spans="1:21" ht="19.5" customHeight="1">
      <c r="A184" s="7"/>
      <c r="B184" s="7"/>
      <c r="C184" s="24" t="s">
        <v>20</v>
      </c>
      <c r="D184" s="24" t="s">
        <v>20</v>
      </c>
      <c r="E184" s="24" t="s">
        <v>20</v>
      </c>
      <c r="F184" s="24" t="s">
        <v>20</v>
      </c>
      <c r="G184" s="24" t="s">
        <v>21</v>
      </c>
      <c r="H184" s="24" t="s">
        <v>22</v>
      </c>
      <c r="I184" s="24" t="s">
        <v>22</v>
      </c>
      <c r="J184" s="24" t="s">
        <v>23</v>
      </c>
      <c r="K184" s="24" t="s">
        <v>24</v>
      </c>
      <c r="L184" s="24" t="s">
        <v>22</v>
      </c>
      <c r="M184" s="24" t="s">
        <v>22</v>
      </c>
      <c r="N184" s="24" t="s">
        <v>22</v>
      </c>
      <c r="O184" s="24" t="s">
        <v>22</v>
      </c>
      <c r="P184" s="24" t="s">
        <v>22</v>
      </c>
      <c r="Q184" s="24" t="s">
        <v>22</v>
      </c>
      <c r="R184" s="24" t="s">
        <v>22</v>
      </c>
      <c r="S184" s="24" t="s">
        <v>24</v>
      </c>
      <c r="T184" s="24" t="s">
        <v>24</v>
      </c>
      <c r="U184" s="24" t="s">
        <v>24</v>
      </c>
    </row>
    <row r="185" spans="1:21" ht="19.5" customHeight="1">
      <c r="A185" s="17"/>
      <c r="B185" s="7" t="s">
        <v>102</v>
      </c>
      <c r="C185" s="7"/>
      <c r="D185" s="7"/>
      <c r="E185" s="7"/>
      <c r="F185" s="7"/>
      <c r="G185" s="7"/>
      <c r="H185" s="7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7"/>
      <c r="T185" s="7"/>
      <c r="U185" s="7"/>
    </row>
    <row r="186" spans="1:21" ht="34.5" customHeight="1">
      <c r="A186" s="17" t="s">
        <v>132</v>
      </c>
      <c r="B186" s="17" t="s">
        <v>133</v>
      </c>
      <c r="C186" s="17">
        <v>10</v>
      </c>
      <c r="D186" s="17">
        <v>0.08</v>
      </c>
      <c r="E186" s="17">
        <v>7.25</v>
      </c>
      <c r="F186" s="17">
        <v>0.13</v>
      </c>
      <c r="G186" s="17">
        <v>66.099999999999994</v>
      </c>
      <c r="H186" s="17">
        <v>0</v>
      </c>
      <c r="I186" s="17">
        <v>0.01</v>
      </c>
      <c r="J186" s="17">
        <v>27</v>
      </c>
      <c r="K186" s="17">
        <v>0.13</v>
      </c>
      <c r="L186" s="17">
        <v>0</v>
      </c>
      <c r="M186" s="17">
        <v>1.1399999999999999</v>
      </c>
      <c r="N186" s="17">
        <v>2.4900000000000002</v>
      </c>
      <c r="O186" s="17">
        <v>2.11</v>
      </c>
      <c r="P186" s="17">
        <v>0</v>
      </c>
      <c r="Q186" s="17">
        <v>2.61</v>
      </c>
      <c r="R186" s="17">
        <v>0.02</v>
      </c>
      <c r="S186" s="17">
        <v>0</v>
      </c>
      <c r="T186" s="17">
        <v>0.1</v>
      </c>
      <c r="U186" s="17">
        <v>0.3</v>
      </c>
    </row>
    <row r="187" spans="1:21" ht="30.75" customHeight="1">
      <c r="A187" s="17" t="s">
        <v>120</v>
      </c>
      <c r="B187" s="17" t="s">
        <v>121</v>
      </c>
      <c r="C187" s="17">
        <v>150</v>
      </c>
      <c r="D187" s="17">
        <v>5.0999999999999996</v>
      </c>
      <c r="E187" s="17">
        <v>5.6</v>
      </c>
      <c r="F187" s="17">
        <v>18.5</v>
      </c>
      <c r="G187" s="17">
        <v>144.5</v>
      </c>
      <c r="H187" s="17">
        <v>0.11</v>
      </c>
      <c r="I187" s="17">
        <v>0.13</v>
      </c>
      <c r="J187" s="17">
        <v>21.81</v>
      </c>
      <c r="K187" s="17">
        <v>0.05</v>
      </c>
      <c r="L187" s="17">
        <v>0.46</v>
      </c>
      <c r="M187" s="17">
        <v>260.87</v>
      </c>
      <c r="N187" s="17">
        <v>177.7</v>
      </c>
      <c r="O187" s="17">
        <v>123.12</v>
      </c>
      <c r="P187" s="17">
        <v>34.24</v>
      </c>
      <c r="Q187" s="17">
        <v>140.9</v>
      </c>
      <c r="R187" s="17">
        <v>0.89</v>
      </c>
      <c r="S187" s="17">
        <v>39</v>
      </c>
      <c r="T187" s="17">
        <v>7.47</v>
      </c>
      <c r="U187" s="17">
        <v>37.21</v>
      </c>
    </row>
    <row r="188" spans="1:21" ht="19.5" customHeight="1">
      <c r="A188" s="17" t="s">
        <v>27</v>
      </c>
      <c r="B188" s="17" t="s">
        <v>28</v>
      </c>
      <c r="C188" s="17">
        <v>200</v>
      </c>
      <c r="D188" s="17">
        <v>1.6</v>
      </c>
      <c r="E188" s="17">
        <v>1.1000000000000001</v>
      </c>
      <c r="F188" s="17">
        <v>8.6</v>
      </c>
      <c r="G188" s="17">
        <v>50.9</v>
      </c>
      <c r="H188" s="17">
        <v>0.01</v>
      </c>
      <c r="I188" s="17">
        <v>7.0000000000000007E-2</v>
      </c>
      <c r="J188" s="17">
        <v>6.9</v>
      </c>
      <c r="K188" s="17">
        <v>0</v>
      </c>
      <c r="L188" s="17">
        <v>0.3</v>
      </c>
      <c r="M188" s="17">
        <v>19.68</v>
      </c>
      <c r="N188" s="17">
        <v>81.349999999999994</v>
      </c>
      <c r="O188" s="17">
        <v>103.48</v>
      </c>
      <c r="P188" s="17">
        <v>9.92</v>
      </c>
      <c r="Q188" s="17">
        <v>46.33</v>
      </c>
      <c r="R188" s="17">
        <v>0.78</v>
      </c>
      <c r="S188" s="17">
        <v>4.5</v>
      </c>
      <c r="T188" s="17">
        <v>0.88</v>
      </c>
      <c r="U188" s="17">
        <v>10</v>
      </c>
    </row>
    <row r="189" spans="1:21" ht="19.5" customHeight="1">
      <c r="A189" s="17" t="s">
        <v>29</v>
      </c>
      <c r="B189" s="17" t="s">
        <v>30</v>
      </c>
      <c r="C189" s="17">
        <v>30</v>
      </c>
      <c r="D189" s="17">
        <v>2.2999999999999998</v>
      </c>
      <c r="E189" s="17">
        <v>0.2</v>
      </c>
      <c r="F189" s="17">
        <v>14.8</v>
      </c>
      <c r="G189" s="17">
        <v>70.3</v>
      </c>
      <c r="H189" s="17">
        <v>0.03</v>
      </c>
      <c r="I189" s="17">
        <v>0.01</v>
      </c>
      <c r="J189" s="17">
        <v>0</v>
      </c>
      <c r="K189" s="17">
        <v>0</v>
      </c>
      <c r="L189" s="17">
        <v>0</v>
      </c>
      <c r="M189" s="17">
        <v>149.69999999999999</v>
      </c>
      <c r="N189" s="17">
        <v>27.9</v>
      </c>
      <c r="O189" s="17">
        <v>6</v>
      </c>
      <c r="P189" s="17">
        <v>4.2</v>
      </c>
      <c r="Q189" s="17">
        <v>19.5</v>
      </c>
      <c r="R189" s="17">
        <v>0.33</v>
      </c>
      <c r="S189" s="17">
        <v>0.96</v>
      </c>
      <c r="T189" s="17">
        <v>1.8</v>
      </c>
      <c r="U189" s="17">
        <v>4.3499999999999996</v>
      </c>
    </row>
    <row r="190" spans="1:21" ht="19.5" customHeight="1">
      <c r="A190" s="17" t="s">
        <v>29</v>
      </c>
      <c r="B190" s="17" t="s">
        <v>152</v>
      </c>
      <c r="C190" s="17">
        <v>100</v>
      </c>
      <c r="D190" s="17">
        <v>1.5</v>
      </c>
      <c r="E190" s="17">
        <v>0</v>
      </c>
      <c r="F190" s="17">
        <v>22.4</v>
      </c>
      <c r="G190" s="17">
        <v>95.6</v>
      </c>
      <c r="H190" s="17">
        <v>0.04</v>
      </c>
      <c r="I190" s="17">
        <v>0.05</v>
      </c>
      <c r="J190" s="17">
        <v>20</v>
      </c>
      <c r="K190" s="17">
        <v>0</v>
      </c>
      <c r="L190" s="17">
        <v>10</v>
      </c>
      <c r="M190" s="17">
        <v>31</v>
      </c>
      <c r="N190" s="17">
        <v>348</v>
      </c>
      <c r="O190" s="17">
        <v>8</v>
      </c>
      <c r="P190" s="17">
        <v>42</v>
      </c>
      <c r="Q190" s="17">
        <v>28</v>
      </c>
      <c r="R190" s="17">
        <v>0.6</v>
      </c>
      <c r="S190" s="17">
        <v>0.05</v>
      </c>
      <c r="T190" s="17">
        <v>1</v>
      </c>
      <c r="U190" s="17">
        <v>2.2000000000000002</v>
      </c>
    </row>
    <row r="191" spans="1:21" ht="19.5" customHeight="1">
      <c r="A191" s="6" t="s">
        <v>180</v>
      </c>
      <c r="B191" s="6" t="s">
        <v>179</v>
      </c>
      <c r="C191" s="17">
        <v>40</v>
      </c>
      <c r="D191" s="17">
        <v>4.78</v>
      </c>
      <c r="E191" s="17">
        <v>4.05</v>
      </c>
      <c r="F191" s="17">
        <v>0.25</v>
      </c>
      <c r="G191" s="17">
        <v>56.6</v>
      </c>
      <c r="H191" s="17">
        <v>0.02</v>
      </c>
      <c r="I191" s="17">
        <v>0.14000000000000001</v>
      </c>
      <c r="J191" s="17">
        <v>62.4</v>
      </c>
      <c r="K191" s="17">
        <v>0.88</v>
      </c>
      <c r="L191" s="17">
        <v>0</v>
      </c>
      <c r="M191" s="17">
        <v>40.74</v>
      </c>
      <c r="N191" s="17">
        <v>46.48</v>
      </c>
      <c r="O191" s="17">
        <v>19.36</v>
      </c>
      <c r="P191" s="17">
        <v>4.18</v>
      </c>
      <c r="Q191" s="17">
        <v>66.819999999999993</v>
      </c>
      <c r="R191" s="17">
        <v>0.87</v>
      </c>
      <c r="S191" s="17">
        <v>8</v>
      </c>
      <c r="T191" s="17">
        <v>10.8</v>
      </c>
      <c r="U191" s="17">
        <v>22</v>
      </c>
    </row>
    <row r="192" spans="1:21" ht="19.5" customHeight="1">
      <c r="A192" s="17"/>
      <c r="B192" s="7" t="s">
        <v>32</v>
      </c>
      <c r="C192" s="7">
        <f>C186+C187+C188+C189+C190+C191</f>
        <v>530</v>
      </c>
      <c r="D192" s="7">
        <f t="shared" ref="D192:U192" si="26">D186+D187+D188+D189+D190+D191</f>
        <v>15.36</v>
      </c>
      <c r="E192" s="7">
        <f t="shared" si="26"/>
        <v>18.2</v>
      </c>
      <c r="F192" s="7">
        <f t="shared" si="26"/>
        <v>64.680000000000007</v>
      </c>
      <c r="G192" s="7">
        <f t="shared" si="26"/>
        <v>484</v>
      </c>
      <c r="H192" s="7">
        <f t="shared" si="26"/>
        <v>0.21</v>
      </c>
      <c r="I192" s="7">
        <f t="shared" si="26"/>
        <v>0.41000000000000003</v>
      </c>
      <c r="J192" s="7">
        <f t="shared" si="26"/>
        <v>138.11000000000001</v>
      </c>
      <c r="K192" s="7">
        <f t="shared" si="26"/>
        <v>1.06</v>
      </c>
      <c r="L192" s="7">
        <f t="shared" si="26"/>
        <v>10.76</v>
      </c>
      <c r="M192" s="7">
        <f t="shared" si="26"/>
        <v>503.13</v>
      </c>
      <c r="N192" s="7">
        <f t="shared" si="26"/>
        <v>683.92</v>
      </c>
      <c r="O192" s="7">
        <f t="shared" si="26"/>
        <v>262.07</v>
      </c>
      <c r="P192" s="7">
        <f t="shared" si="26"/>
        <v>94.54000000000002</v>
      </c>
      <c r="Q192" s="7">
        <f t="shared" si="26"/>
        <v>304.16000000000003</v>
      </c>
      <c r="R192" s="7">
        <f t="shared" si="26"/>
        <v>3.49</v>
      </c>
      <c r="S192" s="7">
        <f t="shared" si="26"/>
        <v>52.51</v>
      </c>
      <c r="T192" s="7">
        <f t="shared" si="26"/>
        <v>22.05</v>
      </c>
      <c r="U192" s="7">
        <f t="shared" si="26"/>
        <v>76.06</v>
      </c>
    </row>
    <row r="193" spans="1:21" ht="24" customHeight="1">
      <c r="A193" s="17"/>
      <c r="B193" s="7" t="s">
        <v>105</v>
      </c>
      <c r="C193" s="17"/>
      <c r="D193" s="17"/>
      <c r="E193" s="17"/>
      <c r="F193" s="17"/>
      <c r="G193" s="17"/>
      <c r="H193" s="17"/>
      <c r="I193" s="17"/>
      <c r="J193" s="17"/>
      <c r="K193" s="17"/>
      <c r="L193" s="17"/>
      <c r="M193" s="17"/>
      <c r="N193" s="17"/>
      <c r="O193" s="17"/>
      <c r="P193" s="17"/>
      <c r="Q193" s="17"/>
      <c r="R193" s="17"/>
      <c r="S193" s="17"/>
      <c r="T193" s="17"/>
      <c r="U193" s="17"/>
    </row>
    <row r="194" spans="1:21" ht="45" customHeight="1">
      <c r="A194" s="4" t="s">
        <v>184</v>
      </c>
      <c r="B194" s="6" t="s">
        <v>185</v>
      </c>
      <c r="C194" s="3">
        <v>60</v>
      </c>
      <c r="D194" s="3">
        <v>1.6</v>
      </c>
      <c r="E194" s="3">
        <v>4.3</v>
      </c>
      <c r="F194" s="3">
        <v>5.9</v>
      </c>
      <c r="G194" s="3">
        <v>68.7</v>
      </c>
      <c r="H194" s="3">
        <v>0</v>
      </c>
      <c r="I194" s="3">
        <v>0</v>
      </c>
      <c r="J194" s="3">
        <v>0.4</v>
      </c>
      <c r="K194" s="3">
        <v>0</v>
      </c>
      <c r="L194" s="3">
        <v>3.9</v>
      </c>
      <c r="M194" s="3">
        <v>0</v>
      </c>
      <c r="N194" s="3">
        <v>0</v>
      </c>
      <c r="O194" s="3">
        <v>14.8</v>
      </c>
      <c r="P194" s="3">
        <v>13.9</v>
      </c>
      <c r="Q194" s="3">
        <v>37</v>
      </c>
      <c r="R194" s="3">
        <v>0.7</v>
      </c>
      <c r="S194" s="3">
        <v>0</v>
      </c>
      <c r="T194" s="3">
        <v>0</v>
      </c>
      <c r="U194" s="3">
        <v>0</v>
      </c>
    </row>
    <row r="195" spans="1:21" ht="30.75" customHeight="1">
      <c r="A195" s="17" t="s">
        <v>154</v>
      </c>
      <c r="B195" s="17" t="s">
        <v>155</v>
      </c>
      <c r="C195" s="17">
        <v>200</v>
      </c>
      <c r="D195" s="17">
        <v>4.7</v>
      </c>
      <c r="E195" s="17">
        <v>5.6</v>
      </c>
      <c r="F195" s="17">
        <v>5.7</v>
      </c>
      <c r="G195" s="17">
        <v>92.2</v>
      </c>
      <c r="H195" s="17">
        <v>0.02</v>
      </c>
      <c r="I195" s="17">
        <v>0.03</v>
      </c>
      <c r="J195" s="17">
        <v>104.95</v>
      </c>
      <c r="K195" s="17">
        <v>0</v>
      </c>
      <c r="L195" s="17">
        <v>10.76</v>
      </c>
      <c r="M195" s="17">
        <v>98.52</v>
      </c>
      <c r="N195" s="17">
        <v>184</v>
      </c>
      <c r="O195" s="17">
        <v>37.479999999999997</v>
      </c>
      <c r="P195" s="17">
        <v>13.13</v>
      </c>
      <c r="Q195" s="17">
        <v>30.97</v>
      </c>
      <c r="R195" s="17">
        <v>0.48</v>
      </c>
      <c r="S195" s="17">
        <v>15.25</v>
      </c>
      <c r="T195" s="17">
        <v>0.34</v>
      </c>
      <c r="U195" s="17">
        <v>14.76</v>
      </c>
    </row>
    <row r="196" spans="1:21" ht="19.5" customHeight="1">
      <c r="A196" s="17" t="s">
        <v>25</v>
      </c>
      <c r="B196" s="17" t="s">
        <v>26</v>
      </c>
      <c r="C196" s="17">
        <v>150</v>
      </c>
      <c r="D196" s="17">
        <v>8.1999999999999993</v>
      </c>
      <c r="E196" s="17">
        <v>6.3</v>
      </c>
      <c r="F196" s="17">
        <v>35.9</v>
      </c>
      <c r="G196" s="17">
        <v>233.7</v>
      </c>
      <c r="H196" s="17">
        <v>0.21</v>
      </c>
      <c r="I196" s="17">
        <v>0.12</v>
      </c>
      <c r="J196" s="17">
        <v>19.190000000000001</v>
      </c>
      <c r="K196" s="17">
        <v>0.09</v>
      </c>
      <c r="L196" s="17">
        <v>0</v>
      </c>
      <c r="M196" s="17">
        <v>149.44999999999999</v>
      </c>
      <c r="N196" s="17">
        <v>219.36</v>
      </c>
      <c r="O196" s="17">
        <v>46.62</v>
      </c>
      <c r="P196" s="17">
        <v>120.16</v>
      </c>
      <c r="Q196" s="17">
        <v>180.99</v>
      </c>
      <c r="R196" s="17">
        <v>4.05</v>
      </c>
      <c r="S196" s="17">
        <v>22.28</v>
      </c>
      <c r="T196" s="17">
        <v>3.52</v>
      </c>
      <c r="U196" s="17">
        <v>16.059999999999999</v>
      </c>
    </row>
    <row r="197" spans="1:21" ht="43.5" customHeight="1">
      <c r="A197" s="6" t="s">
        <v>88</v>
      </c>
      <c r="B197" s="6" t="s">
        <v>95</v>
      </c>
      <c r="C197" s="14" t="s">
        <v>176</v>
      </c>
      <c r="D197" s="3">
        <v>10.039999999999999</v>
      </c>
      <c r="E197" s="3">
        <v>12.79</v>
      </c>
      <c r="F197" s="3">
        <v>8.1199999999999992</v>
      </c>
      <c r="G197" s="3">
        <v>187.9</v>
      </c>
      <c r="H197" s="3">
        <v>0</v>
      </c>
      <c r="I197" s="3">
        <v>0</v>
      </c>
      <c r="J197" s="3">
        <v>38.450000000000003</v>
      </c>
      <c r="K197" s="3">
        <v>0.01</v>
      </c>
      <c r="L197" s="3">
        <v>1.1499999999999999</v>
      </c>
      <c r="M197" s="3">
        <v>3</v>
      </c>
      <c r="N197" s="3">
        <v>43</v>
      </c>
      <c r="O197" s="3">
        <v>45.75</v>
      </c>
      <c r="P197" s="3">
        <v>35.130000000000003</v>
      </c>
      <c r="Q197" s="3">
        <v>173.38</v>
      </c>
      <c r="R197" s="3">
        <v>1.6</v>
      </c>
      <c r="S197" s="3">
        <v>0</v>
      </c>
      <c r="T197" s="3">
        <v>0</v>
      </c>
      <c r="U197" s="3">
        <v>0</v>
      </c>
    </row>
    <row r="198" spans="1:21" ht="19.5" customHeight="1">
      <c r="A198" s="17" t="s">
        <v>47</v>
      </c>
      <c r="B198" s="17" t="s">
        <v>48</v>
      </c>
      <c r="C198" s="17">
        <v>200</v>
      </c>
      <c r="D198" s="17">
        <v>0.2</v>
      </c>
      <c r="E198" s="17">
        <v>0</v>
      </c>
      <c r="F198" s="17">
        <v>6.4</v>
      </c>
      <c r="G198" s="17">
        <v>26.8</v>
      </c>
      <c r="H198" s="17">
        <v>0</v>
      </c>
      <c r="I198" s="17">
        <v>0.01</v>
      </c>
      <c r="J198" s="17">
        <v>0.3</v>
      </c>
      <c r="K198" s="17">
        <v>0</v>
      </c>
      <c r="L198" s="17">
        <v>0.04</v>
      </c>
      <c r="M198" s="17">
        <v>0.68</v>
      </c>
      <c r="N198" s="17">
        <v>20.76</v>
      </c>
      <c r="O198" s="17">
        <v>66.08</v>
      </c>
      <c r="P198" s="17">
        <v>3.83</v>
      </c>
      <c r="Q198" s="17">
        <v>7.18</v>
      </c>
      <c r="R198" s="17">
        <v>0.73</v>
      </c>
      <c r="S198" s="17">
        <v>0</v>
      </c>
      <c r="T198" s="17">
        <v>0</v>
      </c>
      <c r="U198" s="17">
        <v>0</v>
      </c>
    </row>
    <row r="199" spans="1:21" ht="19.5" customHeight="1">
      <c r="A199" s="17" t="s">
        <v>29</v>
      </c>
      <c r="B199" s="17" t="s">
        <v>30</v>
      </c>
      <c r="C199" s="17">
        <v>30</v>
      </c>
      <c r="D199" s="17">
        <v>2.2999999999999998</v>
      </c>
      <c r="E199" s="17">
        <v>0.2</v>
      </c>
      <c r="F199" s="17">
        <v>14.8</v>
      </c>
      <c r="G199" s="17">
        <v>70.3</v>
      </c>
      <c r="H199" s="17">
        <v>0.03</v>
      </c>
      <c r="I199" s="17">
        <v>0.01</v>
      </c>
      <c r="J199" s="17">
        <v>0</v>
      </c>
      <c r="K199" s="17">
        <v>0</v>
      </c>
      <c r="L199" s="17">
        <v>0</v>
      </c>
      <c r="M199" s="17">
        <v>149.69999999999999</v>
      </c>
      <c r="N199" s="17">
        <v>27.9</v>
      </c>
      <c r="O199" s="17">
        <v>6</v>
      </c>
      <c r="P199" s="17">
        <v>4.2</v>
      </c>
      <c r="Q199" s="17">
        <v>19.5</v>
      </c>
      <c r="R199" s="17">
        <v>0.33</v>
      </c>
      <c r="S199" s="17">
        <v>0.96</v>
      </c>
      <c r="T199" s="17">
        <v>1.8</v>
      </c>
      <c r="U199" s="17">
        <v>4.3499999999999996</v>
      </c>
    </row>
    <row r="200" spans="1:21" ht="19.5" customHeight="1">
      <c r="A200" s="17"/>
      <c r="B200" s="7" t="s">
        <v>108</v>
      </c>
      <c r="C200" s="7">
        <v>740</v>
      </c>
      <c r="D200" s="7">
        <f>D194+D195+D196+D197+D198+D199</f>
        <v>27.04</v>
      </c>
      <c r="E200" s="7">
        <f t="shared" ref="E200:U200" si="27">E194+E195+E196+E197+E198+E199</f>
        <v>29.189999999999998</v>
      </c>
      <c r="F200" s="7">
        <f t="shared" si="27"/>
        <v>76.819999999999993</v>
      </c>
      <c r="G200" s="7">
        <f t="shared" si="27"/>
        <v>679.59999999999991</v>
      </c>
      <c r="H200" s="7">
        <f t="shared" si="27"/>
        <v>0.26</v>
      </c>
      <c r="I200" s="7">
        <f t="shared" si="27"/>
        <v>0.17</v>
      </c>
      <c r="J200" s="7">
        <f t="shared" si="27"/>
        <v>163.29000000000002</v>
      </c>
      <c r="K200" s="7">
        <f t="shared" si="27"/>
        <v>9.9999999999999992E-2</v>
      </c>
      <c r="L200" s="7">
        <f t="shared" si="27"/>
        <v>15.85</v>
      </c>
      <c r="M200" s="7">
        <f t="shared" si="27"/>
        <v>401.34999999999997</v>
      </c>
      <c r="N200" s="7">
        <f t="shared" si="27"/>
        <v>495.02</v>
      </c>
      <c r="O200" s="7">
        <f t="shared" si="27"/>
        <v>216.73000000000002</v>
      </c>
      <c r="P200" s="7">
        <f t="shared" si="27"/>
        <v>190.35</v>
      </c>
      <c r="Q200" s="7">
        <f t="shared" si="27"/>
        <v>449.02000000000004</v>
      </c>
      <c r="R200" s="7">
        <f t="shared" si="27"/>
        <v>7.8900000000000006</v>
      </c>
      <c r="S200" s="7">
        <f t="shared" si="27"/>
        <v>38.49</v>
      </c>
      <c r="T200" s="7">
        <f t="shared" si="27"/>
        <v>5.66</v>
      </c>
      <c r="U200" s="7">
        <f t="shared" si="27"/>
        <v>35.17</v>
      </c>
    </row>
    <row r="201" spans="1:21" ht="19.5" customHeight="1">
      <c r="A201" s="17"/>
      <c r="B201" s="7" t="s">
        <v>109</v>
      </c>
      <c r="C201" s="17"/>
      <c r="D201" s="17"/>
      <c r="E201" s="17"/>
      <c r="F201" s="17"/>
      <c r="G201" s="17"/>
      <c r="H201" s="17"/>
      <c r="I201" s="17"/>
      <c r="J201" s="17"/>
      <c r="K201" s="17"/>
      <c r="L201" s="17"/>
      <c r="M201" s="17"/>
      <c r="N201" s="17"/>
      <c r="O201" s="17"/>
      <c r="P201" s="17"/>
      <c r="Q201" s="17"/>
      <c r="R201" s="17"/>
      <c r="S201" s="17"/>
      <c r="T201" s="17"/>
      <c r="U201" s="17"/>
    </row>
    <row r="202" spans="1:21" ht="19.5" customHeight="1">
      <c r="A202" s="17" t="s">
        <v>29</v>
      </c>
      <c r="B202" s="17" t="s">
        <v>125</v>
      </c>
      <c r="C202" s="17">
        <v>200</v>
      </c>
      <c r="D202" s="17">
        <v>1</v>
      </c>
      <c r="E202" s="17">
        <v>0.2</v>
      </c>
      <c r="F202" s="17">
        <v>20.2</v>
      </c>
      <c r="G202" s="17">
        <v>86.6</v>
      </c>
      <c r="H202" s="17">
        <v>0.02</v>
      </c>
      <c r="I202" s="17">
        <v>0.02</v>
      </c>
      <c r="J202" s="17">
        <v>0</v>
      </c>
      <c r="K202" s="17">
        <v>0</v>
      </c>
      <c r="L202" s="17">
        <v>4</v>
      </c>
      <c r="M202" s="17">
        <v>12</v>
      </c>
      <c r="N202" s="17">
        <v>240</v>
      </c>
      <c r="O202" s="17">
        <v>14</v>
      </c>
      <c r="P202" s="17">
        <v>8</v>
      </c>
      <c r="Q202" s="17">
        <v>14</v>
      </c>
      <c r="R202" s="17">
        <v>2.8</v>
      </c>
      <c r="S202" s="17">
        <v>0</v>
      </c>
      <c r="T202" s="17">
        <v>0</v>
      </c>
      <c r="U202" s="17">
        <v>0</v>
      </c>
    </row>
    <row r="203" spans="1:21" ht="19.5" customHeight="1">
      <c r="A203" s="17" t="s">
        <v>29</v>
      </c>
      <c r="B203" s="17" t="s">
        <v>69</v>
      </c>
      <c r="C203" s="17">
        <v>30</v>
      </c>
      <c r="D203" s="17">
        <v>3.27</v>
      </c>
      <c r="E203" s="17">
        <v>0.39</v>
      </c>
      <c r="F203" s="17">
        <v>20.64</v>
      </c>
      <c r="G203" s="17">
        <v>99.1</v>
      </c>
      <c r="H203" s="17">
        <v>0.05</v>
      </c>
      <c r="I203" s="17">
        <v>0.02</v>
      </c>
      <c r="J203" s="17">
        <v>0</v>
      </c>
      <c r="K203" s="17">
        <v>0</v>
      </c>
      <c r="L203" s="17">
        <v>0</v>
      </c>
      <c r="M203" s="17">
        <v>137.94</v>
      </c>
      <c r="N203" s="17">
        <v>46.06</v>
      </c>
      <c r="O203" s="17">
        <v>7.92</v>
      </c>
      <c r="P203" s="17">
        <v>12.01</v>
      </c>
      <c r="Q203" s="17">
        <v>31.58</v>
      </c>
      <c r="R203" s="17">
        <v>0.76</v>
      </c>
      <c r="S203" s="17">
        <v>0</v>
      </c>
      <c r="T203" s="17">
        <v>0</v>
      </c>
      <c r="U203" s="17">
        <v>0</v>
      </c>
    </row>
    <row r="204" spans="1:21" ht="19.5" customHeight="1">
      <c r="A204" s="17"/>
      <c r="B204" s="7" t="s">
        <v>111</v>
      </c>
      <c r="C204" s="7">
        <f>C202+C203</f>
        <v>230</v>
      </c>
      <c r="D204" s="7">
        <f t="shared" ref="D204:U204" si="28">D202+D203</f>
        <v>4.2699999999999996</v>
      </c>
      <c r="E204" s="7">
        <f t="shared" si="28"/>
        <v>0.59000000000000008</v>
      </c>
      <c r="F204" s="7">
        <f t="shared" si="28"/>
        <v>40.840000000000003</v>
      </c>
      <c r="G204" s="7">
        <f t="shared" si="28"/>
        <v>185.7</v>
      </c>
      <c r="H204" s="7">
        <f t="shared" si="28"/>
        <v>7.0000000000000007E-2</v>
      </c>
      <c r="I204" s="7">
        <f t="shared" si="28"/>
        <v>0.04</v>
      </c>
      <c r="J204" s="7">
        <f t="shared" si="28"/>
        <v>0</v>
      </c>
      <c r="K204" s="7">
        <f t="shared" si="28"/>
        <v>0</v>
      </c>
      <c r="L204" s="7">
        <f t="shared" si="28"/>
        <v>4</v>
      </c>
      <c r="M204" s="7">
        <f t="shared" si="28"/>
        <v>149.94</v>
      </c>
      <c r="N204" s="7">
        <f t="shared" si="28"/>
        <v>286.06</v>
      </c>
      <c r="O204" s="7">
        <f t="shared" si="28"/>
        <v>21.92</v>
      </c>
      <c r="P204" s="7">
        <f t="shared" si="28"/>
        <v>20.009999999999998</v>
      </c>
      <c r="Q204" s="7">
        <f t="shared" si="28"/>
        <v>45.58</v>
      </c>
      <c r="R204" s="7">
        <f t="shared" si="28"/>
        <v>3.5599999999999996</v>
      </c>
      <c r="S204" s="7">
        <f t="shared" si="28"/>
        <v>0</v>
      </c>
      <c r="T204" s="7">
        <f t="shared" si="28"/>
        <v>0</v>
      </c>
      <c r="U204" s="7">
        <f t="shared" si="28"/>
        <v>0</v>
      </c>
    </row>
    <row r="205" spans="1:21" ht="19.5" customHeight="1">
      <c r="A205" s="17"/>
      <c r="B205" s="7" t="s">
        <v>112</v>
      </c>
      <c r="C205" s="17"/>
      <c r="D205" s="17"/>
      <c r="E205" s="17"/>
      <c r="F205" s="17"/>
      <c r="G205" s="17"/>
      <c r="H205" s="17"/>
      <c r="I205" s="17"/>
      <c r="J205" s="17"/>
      <c r="K205" s="17"/>
      <c r="L205" s="17"/>
      <c r="M205" s="17"/>
      <c r="N205" s="17"/>
      <c r="O205" s="17"/>
      <c r="P205" s="17"/>
      <c r="Q205" s="17"/>
      <c r="R205" s="17"/>
      <c r="S205" s="17"/>
      <c r="T205" s="17"/>
      <c r="U205" s="17"/>
    </row>
    <row r="206" spans="1:21" ht="19.5" customHeight="1">
      <c r="A206" s="6" t="s">
        <v>49</v>
      </c>
      <c r="B206" s="6" t="s">
        <v>50</v>
      </c>
      <c r="C206" s="17">
        <v>150</v>
      </c>
      <c r="D206" s="17">
        <v>5.3</v>
      </c>
      <c r="E206" s="17">
        <v>4.9000000000000004</v>
      </c>
      <c r="F206" s="17">
        <v>32.799999999999997</v>
      </c>
      <c r="G206" s="17">
        <v>196.8</v>
      </c>
      <c r="H206" s="17">
        <v>0.06</v>
      </c>
      <c r="I206" s="17">
        <v>0.02</v>
      </c>
      <c r="J206" s="17">
        <v>18.36</v>
      </c>
      <c r="K206" s="17">
        <v>0.09</v>
      </c>
      <c r="L206" s="17">
        <v>0</v>
      </c>
      <c r="M206" s="17">
        <v>149.04</v>
      </c>
      <c r="N206" s="17">
        <v>53.8</v>
      </c>
      <c r="O206" s="17">
        <v>105.83</v>
      </c>
      <c r="P206" s="17">
        <v>7.19</v>
      </c>
      <c r="Q206" s="17">
        <v>40.700000000000003</v>
      </c>
      <c r="R206" s="17">
        <v>0.73</v>
      </c>
      <c r="S206" s="17">
        <v>20.77</v>
      </c>
      <c r="T206" s="17">
        <v>0.06</v>
      </c>
      <c r="U206" s="17">
        <v>11.92</v>
      </c>
    </row>
    <row r="207" spans="1:21" ht="19.5" customHeight="1">
      <c r="A207" s="6" t="s">
        <v>189</v>
      </c>
      <c r="B207" s="6" t="s">
        <v>188</v>
      </c>
      <c r="C207" s="25" t="s">
        <v>92</v>
      </c>
      <c r="D207" s="17">
        <v>14.12</v>
      </c>
      <c r="E207" s="17">
        <v>5.78</v>
      </c>
      <c r="F207" s="17">
        <v>4.46</v>
      </c>
      <c r="G207" s="17">
        <v>126.4</v>
      </c>
      <c r="H207" s="17">
        <v>0.04</v>
      </c>
      <c r="I207" s="17">
        <v>0.05</v>
      </c>
      <c r="J207" s="17">
        <v>286.31</v>
      </c>
      <c r="K207" s="17">
        <v>0.02</v>
      </c>
      <c r="L207" s="17">
        <v>0</v>
      </c>
      <c r="M207" s="17">
        <v>249</v>
      </c>
      <c r="N207" s="17">
        <v>209</v>
      </c>
      <c r="O207" s="17">
        <v>33</v>
      </c>
      <c r="P207" s="17">
        <v>55</v>
      </c>
      <c r="Q207" s="17">
        <v>112</v>
      </c>
      <c r="R207" s="17">
        <v>0.9</v>
      </c>
      <c r="S207" s="17">
        <v>35.07</v>
      </c>
      <c r="T207" s="17">
        <v>12</v>
      </c>
      <c r="U207" s="17">
        <v>94.93</v>
      </c>
    </row>
    <row r="208" spans="1:21" ht="19.5" customHeight="1">
      <c r="A208" s="17" t="s">
        <v>113</v>
      </c>
      <c r="B208" s="17" t="s">
        <v>114</v>
      </c>
      <c r="C208" s="17">
        <v>200</v>
      </c>
      <c r="D208" s="17">
        <v>0.5</v>
      </c>
      <c r="E208" s="17">
        <v>0</v>
      </c>
      <c r="F208" s="17">
        <v>19.8</v>
      </c>
      <c r="G208" s="17">
        <v>81</v>
      </c>
      <c r="H208" s="17">
        <v>0</v>
      </c>
      <c r="I208" s="17">
        <v>0</v>
      </c>
      <c r="J208" s="17">
        <v>15</v>
      </c>
      <c r="K208" s="17">
        <v>0</v>
      </c>
      <c r="L208" s="17">
        <v>0.02</v>
      </c>
      <c r="M208" s="17">
        <v>0.05</v>
      </c>
      <c r="N208" s="17">
        <v>0.17</v>
      </c>
      <c r="O208" s="17">
        <v>108.08</v>
      </c>
      <c r="P208" s="17">
        <v>2.11</v>
      </c>
      <c r="Q208" s="17">
        <v>4.3099999999999996</v>
      </c>
      <c r="R208" s="17">
        <v>0.08</v>
      </c>
      <c r="S208" s="17">
        <v>0</v>
      </c>
      <c r="T208" s="17">
        <v>0</v>
      </c>
      <c r="U208" s="17">
        <v>0</v>
      </c>
    </row>
    <row r="209" spans="1:21" ht="19.5" customHeight="1">
      <c r="A209" s="17" t="s">
        <v>29</v>
      </c>
      <c r="B209" s="17" t="s">
        <v>30</v>
      </c>
      <c r="C209" s="17">
        <v>30</v>
      </c>
      <c r="D209" s="17">
        <v>2.2999999999999998</v>
      </c>
      <c r="E209" s="17">
        <v>0.2</v>
      </c>
      <c r="F209" s="17">
        <v>14.8</v>
      </c>
      <c r="G209" s="17">
        <v>70.3</v>
      </c>
      <c r="H209" s="17">
        <v>0.03</v>
      </c>
      <c r="I209" s="17">
        <v>0.01</v>
      </c>
      <c r="J209" s="17">
        <v>0</v>
      </c>
      <c r="K209" s="17">
        <v>0</v>
      </c>
      <c r="L209" s="17">
        <v>0</v>
      </c>
      <c r="M209" s="17">
        <v>149.69999999999999</v>
      </c>
      <c r="N209" s="17">
        <v>27.9</v>
      </c>
      <c r="O209" s="17">
        <v>6</v>
      </c>
      <c r="P209" s="17">
        <v>4.2</v>
      </c>
      <c r="Q209" s="17">
        <v>19.5</v>
      </c>
      <c r="R209" s="17">
        <v>0.33</v>
      </c>
      <c r="S209" s="17">
        <v>0.96</v>
      </c>
      <c r="T209" s="17">
        <v>1.8</v>
      </c>
      <c r="U209" s="17">
        <v>4.3499999999999996</v>
      </c>
    </row>
    <row r="210" spans="1:21" ht="19.5" customHeight="1">
      <c r="A210" s="17" t="s">
        <v>29</v>
      </c>
      <c r="B210" s="17" t="s">
        <v>31</v>
      </c>
      <c r="C210" s="17">
        <v>20</v>
      </c>
      <c r="D210" s="17">
        <v>1.3</v>
      </c>
      <c r="E210" s="17">
        <v>0.2</v>
      </c>
      <c r="F210" s="17">
        <v>6.7</v>
      </c>
      <c r="G210" s="17">
        <v>34.200000000000003</v>
      </c>
      <c r="H210" s="17">
        <v>0.04</v>
      </c>
      <c r="I210" s="17">
        <v>0.02</v>
      </c>
      <c r="J210" s="17">
        <v>0</v>
      </c>
      <c r="K210" s="17">
        <v>0</v>
      </c>
      <c r="L210" s="17">
        <v>0</v>
      </c>
      <c r="M210" s="17">
        <v>122</v>
      </c>
      <c r="N210" s="17">
        <v>49</v>
      </c>
      <c r="O210" s="17">
        <v>7</v>
      </c>
      <c r="P210" s="17">
        <v>9.4</v>
      </c>
      <c r="Q210" s="17">
        <v>31.6</v>
      </c>
      <c r="R210" s="17">
        <v>0.78</v>
      </c>
      <c r="S210" s="17">
        <v>0</v>
      </c>
      <c r="T210" s="17">
        <v>6.18</v>
      </c>
      <c r="U210" s="17">
        <v>0</v>
      </c>
    </row>
    <row r="211" spans="1:21" ht="19.5" customHeight="1">
      <c r="A211" s="17"/>
      <c r="B211" s="7" t="s">
        <v>116</v>
      </c>
      <c r="C211" s="7">
        <v>500</v>
      </c>
      <c r="D211" s="7">
        <f>D206+D207+D208+D213+D209</f>
        <v>28.02</v>
      </c>
      <c r="E211" s="7">
        <f t="shared" ref="E211:U211" si="29">E206+E207+E208+E213+E209</f>
        <v>15.879999999999999</v>
      </c>
      <c r="F211" s="7">
        <f t="shared" si="29"/>
        <v>80.260000000000005</v>
      </c>
      <c r="G211" s="7">
        <f t="shared" si="29"/>
        <v>576.30000000000007</v>
      </c>
      <c r="H211" s="7">
        <f t="shared" si="29"/>
        <v>0.16</v>
      </c>
      <c r="I211" s="7">
        <f t="shared" si="29"/>
        <v>0.29000000000000004</v>
      </c>
      <c r="J211" s="7">
        <f t="shared" si="29"/>
        <v>346.07</v>
      </c>
      <c r="K211" s="7">
        <f t="shared" si="29"/>
        <v>0.11</v>
      </c>
      <c r="L211" s="7">
        <f t="shared" si="29"/>
        <v>0.02</v>
      </c>
      <c r="M211" s="7">
        <f t="shared" si="29"/>
        <v>623.79</v>
      </c>
      <c r="N211" s="7">
        <f t="shared" si="29"/>
        <v>532.87</v>
      </c>
      <c r="O211" s="7">
        <f t="shared" si="29"/>
        <v>470.90999999999997</v>
      </c>
      <c r="P211" s="7">
        <f t="shared" si="29"/>
        <v>92.5</v>
      </c>
      <c r="Q211" s="7">
        <f t="shared" si="29"/>
        <v>336.51</v>
      </c>
      <c r="R211" s="7">
        <f t="shared" si="29"/>
        <v>2.2399999999999998</v>
      </c>
      <c r="S211" s="7">
        <f t="shared" si="29"/>
        <v>74.8</v>
      </c>
      <c r="T211" s="7">
        <f t="shared" si="29"/>
        <v>15.660000000000002</v>
      </c>
      <c r="U211" s="7">
        <f t="shared" si="29"/>
        <v>151.20000000000002</v>
      </c>
    </row>
    <row r="212" spans="1:21" ht="19.5" customHeight="1">
      <c r="A212" s="17"/>
      <c r="B212" s="7" t="s">
        <v>177</v>
      </c>
      <c r="C212" s="7"/>
      <c r="D212" s="7"/>
      <c r="E212" s="7"/>
      <c r="F212" s="7"/>
      <c r="G212" s="7"/>
      <c r="H212" s="7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7"/>
      <c r="T212" s="7"/>
      <c r="U212" s="7"/>
    </row>
    <row r="213" spans="1:21" ht="19.5" customHeight="1">
      <c r="A213" s="17" t="s">
        <v>29</v>
      </c>
      <c r="B213" s="17" t="s">
        <v>115</v>
      </c>
      <c r="C213" s="17">
        <v>200</v>
      </c>
      <c r="D213" s="17">
        <v>5.8</v>
      </c>
      <c r="E213" s="17">
        <v>5</v>
      </c>
      <c r="F213" s="17">
        <v>8.4</v>
      </c>
      <c r="G213" s="17">
        <v>101.8</v>
      </c>
      <c r="H213" s="17">
        <v>0.03</v>
      </c>
      <c r="I213" s="17">
        <v>0.21</v>
      </c>
      <c r="J213" s="17">
        <v>26.4</v>
      </c>
      <c r="K213" s="17">
        <v>0</v>
      </c>
      <c r="L213" s="17">
        <v>0</v>
      </c>
      <c r="M213" s="17">
        <v>76</v>
      </c>
      <c r="N213" s="17">
        <v>242</v>
      </c>
      <c r="O213" s="17">
        <v>218</v>
      </c>
      <c r="P213" s="17">
        <v>24</v>
      </c>
      <c r="Q213" s="17">
        <v>160</v>
      </c>
      <c r="R213" s="17">
        <v>0.2</v>
      </c>
      <c r="S213" s="17">
        <v>18</v>
      </c>
      <c r="T213" s="17">
        <v>1.8</v>
      </c>
      <c r="U213" s="17">
        <v>40</v>
      </c>
    </row>
    <row r="214" spans="1:21" ht="19.5" customHeight="1">
      <c r="A214" s="7"/>
      <c r="B214" s="7" t="s">
        <v>178</v>
      </c>
      <c r="C214" s="7">
        <f>C213</f>
        <v>200</v>
      </c>
      <c r="D214" s="7">
        <f t="shared" ref="D214:U214" si="30">D213</f>
        <v>5.8</v>
      </c>
      <c r="E214" s="7">
        <f t="shared" si="30"/>
        <v>5</v>
      </c>
      <c r="F214" s="7">
        <f t="shared" si="30"/>
        <v>8.4</v>
      </c>
      <c r="G214" s="7">
        <f t="shared" si="30"/>
        <v>101.8</v>
      </c>
      <c r="H214" s="7">
        <f t="shared" si="30"/>
        <v>0.03</v>
      </c>
      <c r="I214" s="7">
        <f t="shared" si="30"/>
        <v>0.21</v>
      </c>
      <c r="J214" s="7">
        <f t="shared" si="30"/>
        <v>26.4</v>
      </c>
      <c r="K214" s="7">
        <f t="shared" si="30"/>
        <v>0</v>
      </c>
      <c r="L214" s="7">
        <f t="shared" si="30"/>
        <v>0</v>
      </c>
      <c r="M214" s="7">
        <f t="shared" si="30"/>
        <v>76</v>
      </c>
      <c r="N214" s="7">
        <f t="shared" si="30"/>
        <v>242</v>
      </c>
      <c r="O214" s="7">
        <f t="shared" si="30"/>
        <v>218</v>
      </c>
      <c r="P214" s="7">
        <f t="shared" si="30"/>
        <v>24</v>
      </c>
      <c r="Q214" s="7">
        <f t="shared" si="30"/>
        <v>160</v>
      </c>
      <c r="R214" s="7">
        <f t="shared" si="30"/>
        <v>0.2</v>
      </c>
      <c r="S214" s="7">
        <f t="shared" si="30"/>
        <v>18</v>
      </c>
      <c r="T214" s="7">
        <f t="shared" si="30"/>
        <v>1.8</v>
      </c>
      <c r="U214" s="7">
        <f t="shared" si="30"/>
        <v>40</v>
      </c>
    </row>
    <row r="215" spans="1:21" ht="19.5" customHeight="1">
      <c r="A215" s="17"/>
      <c r="B215" s="21" t="s">
        <v>33</v>
      </c>
      <c r="C215" s="21">
        <f>C192+C200+C204+C211+C214</f>
        <v>2200</v>
      </c>
      <c r="D215" s="21">
        <f t="shared" ref="D215:U215" si="31">D192+D200+D204+D211+D214</f>
        <v>80.489999999999995</v>
      </c>
      <c r="E215" s="21">
        <f t="shared" si="31"/>
        <v>68.86</v>
      </c>
      <c r="F215" s="21">
        <f t="shared" si="31"/>
        <v>271</v>
      </c>
      <c r="G215" s="21">
        <f t="shared" si="31"/>
        <v>2027.3999999999999</v>
      </c>
      <c r="H215" s="21">
        <f t="shared" si="31"/>
        <v>0.73000000000000009</v>
      </c>
      <c r="I215" s="21">
        <f t="shared" si="31"/>
        <v>1.1200000000000001</v>
      </c>
      <c r="J215" s="21">
        <f t="shared" si="31"/>
        <v>673.87</v>
      </c>
      <c r="K215" s="21">
        <f t="shared" si="31"/>
        <v>1.2700000000000002</v>
      </c>
      <c r="L215" s="21">
        <f t="shared" si="31"/>
        <v>30.63</v>
      </c>
      <c r="M215" s="21">
        <f t="shared" si="31"/>
        <v>1754.21</v>
      </c>
      <c r="N215" s="21">
        <f t="shared" si="31"/>
        <v>2239.87</v>
      </c>
      <c r="O215" s="21">
        <f t="shared" si="31"/>
        <v>1189.6300000000001</v>
      </c>
      <c r="P215" s="21">
        <f t="shared" si="31"/>
        <v>421.4</v>
      </c>
      <c r="Q215" s="21">
        <f t="shared" si="31"/>
        <v>1295.27</v>
      </c>
      <c r="R215" s="21">
        <f t="shared" si="31"/>
        <v>17.38</v>
      </c>
      <c r="S215" s="21">
        <f t="shared" si="31"/>
        <v>183.8</v>
      </c>
      <c r="T215" s="21">
        <f t="shared" si="31"/>
        <v>45.17</v>
      </c>
      <c r="U215" s="21">
        <f t="shared" si="31"/>
        <v>302.43</v>
      </c>
    </row>
    <row r="216" spans="1:21" ht="19.5" customHeight="1">
      <c r="A216" s="22"/>
      <c r="B216" s="23"/>
      <c r="C216" s="23"/>
      <c r="D216" s="23"/>
      <c r="E216" s="23"/>
      <c r="F216" s="23"/>
      <c r="G216" s="23"/>
      <c r="H216" s="23"/>
      <c r="I216" s="23"/>
      <c r="J216" s="23"/>
      <c r="K216" s="23"/>
      <c r="L216" s="23"/>
      <c r="M216" s="23"/>
      <c r="N216" s="23"/>
      <c r="O216" s="23"/>
      <c r="P216" s="23"/>
      <c r="Q216" s="23"/>
      <c r="R216" s="23"/>
      <c r="S216" s="23"/>
      <c r="T216" s="23"/>
      <c r="U216" s="23"/>
    </row>
    <row r="217" spans="1:21" ht="19.5" customHeight="1">
      <c r="A217" s="57" t="s">
        <v>156</v>
      </c>
      <c r="B217" s="57"/>
      <c r="C217" s="57"/>
      <c r="D217" s="57"/>
      <c r="E217" s="57"/>
      <c r="F217" s="57"/>
      <c r="G217" s="57"/>
      <c r="H217" s="57"/>
      <c r="I217" s="57"/>
      <c r="J217" s="57"/>
      <c r="K217" s="57"/>
      <c r="L217" s="57"/>
      <c r="M217" s="57"/>
      <c r="N217" s="57"/>
      <c r="O217" s="57"/>
      <c r="P217" s="57"/>
      <c r="Q217" s="57"/>
      <c r="R217" s="57"/>
      <c r="S217" s="57"/>
      <c r="T217" s="57"/>
      <c r="U217" s="57"/>
    </row>
    <row r="218" spans="1:21" ht="19.5" customHeight="1">
      <c r="A218" s="56" t="s">
        <v>0</v>
      </c>
      <c r="B218" s="56" t="s">
        <v>77</v>
      </c>
      <c r="C218" s="58" t="s">
        <v>1</v>
      </c>
      <c r="D218" s="60" t="s">
        <v>78</v>
      </c>
      <c r="E218" s="61"/>
      <c r="F218" s="62"/>
      <c r="G218" s="39" t="s">
        <v>5</v>
      </c>
      <c r="H218" s="63" t="s">
        <v>75</v>
      </c>
      <c r="I218" s="63"/>
      <c r="J218" s="63"/>
      <c r="K218" s="63"/>
      <c r="L218" s="63"/>
      <c r="M218" s="63" t="s">
        <v>76</v>
      </c>
      <c r="N218" s="63"/>
      <c r="O218" s="63"/>
      <c r="P218" s="63"/>
      <c r="Q218" s="63"/>
      <c r="R218" s="63"/>
      <c r="S218" s="63"/>
      <c r="T218" s="63"/>
      <c r="U218" s="63"/>
    </row>
    <row r="219" spans="1:21" ht="19.5" customHeight="1">
      <c r="A219" s="56"/>
      <c r="B219" s="56"/>
      <c r="C219" s="59"/>
      <c r="D219" s="10" t="s">
        <v>2</v>
      </c>
      <c r="E219" s="10" t="s">
        <v>3</v>
      </c>
      <c r="F219" s="10" t="s">
        <v>4</v>
      </c>
      <c r="G219" s="40"/>
      <c r="H219" s="24" t="s">
        <v>6</v>
      </c>
      <c r="I219" s="24" t="s">
        <v>7</v>
      </c>
      <c r="J219" s="24" t="s">
        <v>8</v>
      </c>
      <c r="K219" s="24" t="s">
        <v>9</v>
      </c>
      <c r="L219" s="24" t="s">
        <v>10</v>
      </c>
      <c r="M219" s="24" t="s">
        <v>11</v>
      </c>
      <c r="N219" s="24" t="s">
        <v>12</v>
      </c>
      <c r="O219" s="24" t="s">
        <v>13</v>
      </c>
      <c r="P219" s="24" t="s">
        <v>14</v>
      </c>
      <c r="Q219" s="24" t="s">
        <v>15</v>
      </c>
      <c r="R219" s="24" t="s">
        <v>16</v>
      </c>
      <c r="S219" s="24" t="s">
        <v>17</v>
      </c>
      <c r="T219" s="24" t="s">
        <v>18</v>
      </c>
      <c r="U219" s="24" t="s">
        <v>19</v>
      </c>
    </row>
    <row r="220" spans="1:21" ht="19.5" customHeight="1">
      <c r="A220" s="7"/>
      <c r="B220" s="7"/>
      <c r="C220" s="24" t="s">
        <v>20</v>
      </c>
      <c r="D220" s="24" t="s">
        <v>20</v>
      </c>
      <c r="E220" s="24" t="s">
        <v>20</v>
      </c>
      <c r="F220" s="24" t="s">
        <v>20</v>
      </c>
      <c r="G220" s="24" t="s">
        <v>21</v>
      </c>
      <c r="H220" s="24" t="s">
        <v>22</v>
      </c>
      <c r="I220" s="24" t="s">
        <v>22</v>
      </c>
      <c r="J220" s="24" t="s">
        <v>23</v>
      </c>
      <c r="K220" s="24" t="s">
        <v>24</v>
      </c>
      <c r="L220" s="24" t="s">
        <v>22</v>
      </c>
      <c r="M220" s="24" t="s">
        <v>22</v>
      </c>
      <c r="N220" s="24" t="s">
        <v>22</v>
      </c>
      <c r="O220" s="24" t="s">
        <v>22</v>
      </c>
      <c r="P220" s="24" t="s">
        <v>22</v>
      </c>
      <c r="Q220" s="24" t="s">
        <v>22</v>
      </c>
      <c r="R220" s="24" t="s">
        <v>22</v>
      </c>
      <c r="S220" s="24" t="s">
        <v>24</v>
      </c>
      <c r="T220" s="24" t="s">
        <v>24</v>
      </c>
      <c r="U220" s="24" t="s">
        <v>24</v>
      </c>
    </row>
    <row r="221" spans="1:21" ht="19.5" customHeight="1">
      <c r="A221" s="17"/>
      <c r="B221" s="7" t="s">
        <v>102</v>
      </c>
      <c r="C221" s="7"/>
      <c r="D221" s="7"/>
      <c r="E221" s="7"/>
      <c r="F221" s="7"/>
      <c r="G221" s="7"/>
      <c r="H221" s="7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7"/>
      <c r="T221" s="7"/>
      <c r="U221" s="7"/>
    </row>
    <row r="222" spans="1:21" ht="30.75" customHeight="1">
      <c r="A222" s="17" t="s">
        <v>118</v>
      </c>
      <c r="B222" s="17" t="s">
        <v>119</v>
      </c>
      <c r="C222" s="17">
        <v>12</v>
      </c>
      <c r="D222" s="17">
        <v>2.8</v>
      </c>
      <c r="E222" s="17">
        <v>3.5</v>
      </c>
      <c r="F222" s="17">
        <v>0</v>
      </c>
      <c r="G222" s="17">
        <v>43</v>
      </c>
      <c r="H222" s="17">
        <v>0</v>
      </c>
      <c r="I222" s="17">
        <v>0.04</v>
      </c>
      <c r="J222" s="17">
        <v>31.2</v>
      </c>
      <c r="K222" s="17">
        <v>0.12</v>
      </c>
      <c r="L222" s="17">
        <v>0.08</v>
      </c>
      <c r="M222" s="17">
        <v>97.2</v>
      </c>
      <c r="N222" s="17">
        <v>10.56</v>
      </c>
      <c r="O222" s="17">
        <v>105.6</v>
      </c>
      <c r="P222" s="17">
        <v>4.2</v>
      </c>
      <c r="Q222" s="17">
        <v>60</v>
      </c>
      <c r="R222" s="17">
        <v>0.12</v>
      </c>
      <c r="S222" s="17">
        <v>0</v>
      </c>
      <c r="T222" s="17">
        <v>1.74</v>
      </c>
      <c r="U222" s="17">
        <v>0</v>
      </c>
    </row>
    <row r="223" spans="1:21" ht="28.5" customHeight="1">
      <c r="A223" s="17" t="s">
        <v>134</v>
      </c>
      <c r="B223" s="17" t="s">
        <v>135</v>
      </c>
      <c r="C223" s="17">
        <v>200</v>
      </c>
      <c r="D223" s="17">
        <v>7.25</v>
      </c>
      <c r="E223" s="17">
        <v>9.31</v>
      </c>
      <c r="F223" s="17">
        <v>34.06</v>
      </c>
      <c r="G223" s="17">
        <v>249.1</v>
      </c>
      <c r="H223" s="17">
        <v>0.12</v>
      </c>
      <c r="I223" s="17">
        <v>0.17</v>
      </c>
      <c r="J223" s="17">
        <v>41.52</v>
      </c>
      <c r="K223" s="17">
        <v>0.13</v>
      </c>
      <c r="L223" s="17">
        <v>1</v>
      </c>
      <c r="M223" s="17">
        <v>342</v>
      </c>
      <c r="N223" s="17">
        <v>211</v>
      </c>
      <c r="O223" s="17">
        <v>169</v>
      </c>
      <c r="P223" s="17">
        <v>32</v>
      </c>
      <c r="Q223" s="17">
        <v>222</v>
      </c>
      <c r="R223" s="17">
        <v>0.8</v>
      </c>
      <c r="S223" s="17">
        <v>49.9</v>
      </c>
      <c r="T223" s="17">
        <v>16.7</v>
      </c>
      <c r="U223" s="17">
        <v>62.24</v>
      </c>
    </row>
    <row r="224" spans="1:21" ht="19.5" customHeight="1">
      <c r="A224" s="17" t="s">
        <v>140</v>
      </c>
      <c r="B224" s="17" t="s">
        <v>59</v>
      </c>
      <c r="C224" s="17">
        <v>200</v>
      </c>
      <c r="D224" s="17">
        <v>1</v>
      </c>
      <c r="E224" s="17">
        <v>0.1</v>
      </c>
      <c r="F224" s="17">
        <v>15.6</v>
      </c>
      <c r="G224" s="17">
        <v>66.900000000000006</v>
      </c>
      <c r="H224" s="17">
        <v>0.01</v>
      </c>
      <c r="I224" s="17">
        <v>0.03</v>
      </c>
      <c r="J224" s="17">
        <v>69.959999999999994</v>
      </c>
      <c r="K224" s="17">
        <v>0</v>
      </c>
      <c r="L224" s="17">
        <v>0.32</v>
      </c>
      <c r="M224" s="17">
        <v>2.64</v>
      </c>
      <c r="N224" s="17">
        <v>285.2</v>
      </c>
      <c r="O224" s="17">
        <v>90.5</v>
      </c>
      <c r="P224" s="17">
        <v>18.27</v>
      </c>
      <c r="Q224" s="17">
        <v>25.4</v>
      </c>
      <c r="R224" s="17">
        <v>0.57999999999999996</v>
      </c>
      <c r="S224" s="17">
        <v>0</v>
      </c>
      <c r="T224" s="17">
        <v>0</v>
      </c>
      <c r="U224" s="17">
        <v>0</v>
      </c>
    </row>
    <row r="225" spans="1:21" ht="19.5" customHeight="1">
      <c r="A225" s="17" t="s">
        <v>29</v>
      </c>
      <c r="B225" s="17" t="s">
        <v>30</v>
      </c>
      <c r="C225" s="17">
        <v>30</v>
      </c>
      <c r="D225" s="17">
        <v>2.2999999999999998</v>
      </c>
      <c r="E225" s="17">
        <v>0.2</v>
      </c>
      <c r="F225" s="17">
        <v>14.8</v>
      </c>
      <c r="G225" s="17">
        <v>70.3</v>
      </c>
      <c r="H225" s="17">
        <v>0.03</v>
      </c>
      <c r="I225" s="17">
        <v>0.01</v>
      </c>
      <c r="J225" s="17">
        <v>0</v>
      </c>
      <c r="K225" s="17">
        <v>0</v>
      </c>
      <c r="L225" s="17">
        <v>0</v>
      </c>
      <c r="M225" s="17">
        <v>149.69999999999999</v>
      </c>
      <c r="N225" s="17">
        <v>27.9</v>
      </c>
      <c r="O225" s="17">
        <v>6</v>
      </c>
      <c r="P225" s="17">
        <v>4.2</v>
      </c>
      <c r="Q225" s="17">
        <v>19.5</v>
      </c>
      <c r="R225" s="17">
        <v>0.33</v>
      </c>
      <c r="S225" s="17">
        <v>0.96</v>
      </c>
      <c r="T225" s="17">
        <v>1.8</v>
      </c>
      <c r="U225" s="17">
        <v>4.3499999999999996</v>
      </c>
    </row>
    <row r="226" spans="1:21" ht="19.5" customHeight="1">
      <c r="A226" s="17" t="s">
        <v>29</v>
      </c>
      <c r="B226" s="17" t="s">
        <v>99</v>
      </c>
      <c r="C226" s="17">
        <v>100</v>
      </c>
      <c r="D226" s="17">
        <v>0.9</v>
      </c>
      <c r="E226" s="17">
        <v>0.2</v>
      </c>
      <c r="F226" s="17">
        <v>8.1</v>
      </c>
      <c r="G226" s="17">
        <v>37.799999999999997</v>
      </c>
      <c r="H226" s="17">
        <v>0.04</v>
      </c>
      <c r="I226" s="17">
        <v>0.03</v>
      </c>
      <c r="J226" s="17">
        <v>8</v>
      </c>
      <c r="K226" s="17">
        <v>0</v>
      </c>
      <c r="L226" s="17">
        <v>60</v>
      </c>
      <c r="M226" s="17">
        <v>13</v>
      </c>
      <c r="N226" s="17">
        <v>197</v>
      </c>
      <c r="O226" s="17">
        <v>34</v>
      </c>
      <c r="P226" s="17">
        <v>13</v>
      </c>
      <c r="Q226" s="17">
        <v>23</v>
      </c>
      <c r="R226" s="17">
        <v>0.3</v>
      </c>
      <c r="S226" s="17">
        <v>2</v>
      </c>
      <c r="T226" s="17">
        <v>0.5</v>
      </c>
      <c r="U226" s="17">
        <v>17</v>
      </c>
    </row>
    <row r="227" spans="1:21" ht="19.5" customHeight="1">
      <c r="A227" s="17"/>
      <c r="B227" s="7" t="s">
        <v>32</v>
      </c>
      <c r="C227" s="7">
        <f>C222+C223+C224+C225+C226</f>
        <v>542</v>
      </c>
      <c r="D227" s="7">
        <f t="shared" ref="D227:U227" si="32">D222+D223+D224+D225+D226</f>
        <v>14.250000000000002</v>
      </c>
      <c r="E227" s="7">
        <f t="shared" si="32"/>
        <v>13.309999999999999</v>
      </c>
      <c r="F227" s="7">
        <f t="shared" si="32"/>
        <v>72.56</v>
      </c>
      <c r="G227" s="7">
        <f t="shared" si="32"/>
        <v>467.1</v>
      </c>
      <c r="H227" s="7">
        <f t="shared" si="32"/>
        <v>0.2</v>
      </c>
      <c r="I227" s="7">
        <f t="shared" si="32"/>
        <v>0.28000000000000003</v>
      </c>
      <c r="J227" s="7">
        <f t="shared" si="32"/>
        <v>150.68</v>
      </c>
      <c r="K227" s="7">
        <f t="shared" si="32"/>
        <v>0.25</v>
      </c>
      <c r="L227" s="7">
        <f t="shared" si="32"/>
        <v>61.4</v>
      </c>
      <c r="M227" s="7">
        <f t="shared" si="32"/>
        <v>604.54</v>
      </c>
      <c r="N227" s="7">
        <f t="shared" si="32"/>
        <v>731.66</v>
      </c>
      <c r="O227" s="7">
        <f t="shared" si="32"/>
        <v>405.1</v>
      </c>
      <c r="P227" s="7">
        <f t="shared" si="32"/>
        <v>71.67</v>
      </c>
      <c r="Q227" s="7">
        <f t="shared" si="32"/>
        <v>349.9</v>
      </c>
      <c r="R227" s="7">
        <f t="shared" si="32"/>
        <v>2.13</v>
      </c>
      <c r="S227" s="7">
        <f t="shared" si="32"/>
        <v>52.86</v>
      </c>
      <c r="T227" s="7">
        <f t="shared" si="32"/>
        <v>20.74</v>
      </c>
      <c r="U227" s="7">
        <f t="shared" si="32"/>
        <v>83.59</v>
      </c>
    </row>
    <row r="228" spans="1:21" ht="18" customHeight="1">
      <c r="A228" s="17"/>
      <c r="B228" s="7" t="s">
        <v>105</v>
      </c>
      <c r="C228" s="17"/>
      <c r="D228" s="17"/>
      <c r="E228" s="17"/>
      <c r="F228" s="17"/>
      <c r="G228" s="17"/>
      <c r="H228" s="17"/>
      <c r="I228" s="17"/>
      <c r="J228" s="17"/>
      <c r="K228" s="17"/>
      <c r="L228" s="17"/>
      <c r="M228" s="17"/>
      <c r="N228" s="17"/>
      <c r="O228" s="17"/>
      <c r="P228" s="17"/>
      <c r="Q228" s="17"/>
      <c r="R228" s="17"/>
      <c r="S228" s="17"/>
      <c r="T228" s="17"/>
      <c r="U228" s="17"/>
    </row>
    <row r="229" spans="1:21" ht="31.5" customHeight="1">
      <c r="A229" s="17" t="s">
        <v>38</v>
      </c>
      <c r="B229" s="6" t="s">
        <v>157</v>
      </c>
      <c r="C229" s="17">
        <v>60</v>
      </c>
      <c r="D229" s="17">
        <v>0.8</v>
      </c>
      <c r="E229" s="17">
        <v>2.7</v>
      </c>
      <c r="F229" s="17">
        <v>4.5999999999999996</v>
      </c>
      <c r="G229" s="17">
        <v>45.6</v>
      </c>
      <c r="H229" s="17">
        <v>0.01</v>
      </c>
      <c r="I229" s="17">
        <v>0.02</v>
      </c>
      <c r="J229" s="17">
        <v>0.68</v>
      </c>
      <c r="K229" s="17">
        <v>0</v>
      </c>
      <c r="L229" s="17">
        <v>2.2799999999999998</v>
      </c>
      <c r="M229" s="17">
        <v>78.77</v>
      </c>
      <c r="N229" s="17">
        <v>136.27000000000001</v>
      </c>
      <c r="O229" s="17">
        <v>19.21</v>
      </c>
      <c r="P229" s="17">
        <v>10.95</v>
      </c>
      <c r="Q229" s="17">
        <v>21.51</v>
      </c>
      <c r="R229" s="17">
        <v>0.7</v>
      </c>
      <c r="S229" s="17">
        <v>11.99</v>
      </c>
      <c r="T229" s="17">
        <v>0.35</v>
      </c>
      <c r="U229" s="17">
        <v>11.4</v>
      </c>
    </row>
    <row r="230" spans="1:21" ht="19.5" customHeight="1">
      <c r="A230" s="17" t="s">
        <v>147</v>
      </c>
      <c r="B230" s="17" t="s">
        <v>148</v>
      </c>
      <c r="C230" s="17">
        <v>200</v>
      </c>
      <c r="D230" s="17">
        <v>6.7</v>
      </c>
      <c r="E230" s="17">
        <v>4.5999999999999996</v>
      </c>
      <c r="F230" s="17">
        <v>16.3</v>
      </c>
      <c r="G230" s="17">
        <v>133.1</v>
      </c>
      <c r="H230" s="17">
        <v>0.14000000000000001</v>
      </c>
      <c r="I230" s="17">
        <v>0.05</v>
      </c>
      <c r="J230" s="17">
        <v>97.19</v>
      </c>
      <c r="K230" s="17">
        <v>0</v>
      </c>
      <c r="L230" s="17">
        <v>4.7699999999999996</v>
      </c>
      <c r="M230" s="17">
        <v>95.82</v>
      </c>
      <c r="N230" s="17">
        <v>382.43</v>
      </c>
      <c r="O230" s="17">
        <v>26.94</v>
      </c>
      <c r="P230" s="17">
        <v>29</v>
      </c>
      <c r="Q230" s="17">
        <v>80.47</v>
      </c>
      <c r="R230" s="17">
        <v>1.48</v>
      </c>
      <c r="S230" s="17">
        <v>15.96</v>
      </c>
      <c r="T230" s="17">
        <v>2.0099999999999998</v>
      </c>
      <c r="U230" s="17">
        <v>28.88</v>
      </c>
    </row>
    <row r="231" spans="1:21" ht="19.5" customHeight="1">
      <c r="A231" s="17" t="s">
        <v>55</v>
      </c>
      <c r="B231" s="17" t="s">
        <v>56</v>
      </c>
      <c r="C231" s="25" t="s">
        <v>66</v>
      </c>
      <c r="D231" s="17">
        <v>18.5</v>
      </c>
      <c r="E231" s="17">
        <v>7.4</v>
      </c>
      <c r="F231" s="17">
        <v>33.1</v>
      </c>
      <c r="G231" s="17">
        <v>273.2</v>
      </c>
      <c r="H231" s="17">
        <v>7.0000000000000007E-2</v>
      </c>
      <c r="I231" s="17">
        <v>0.06</v>
      </c>
      <c r="J231" s="17">
        <v>144.87</v>
      </c>
      <c r="K231" s="17">
        <v>0</v>
      </c>
      <c r="L231" s="17">
        <v>2.08</v>
      </c>
      <c r="M231" s="17">
        <v>272.89999999999998</v>
      </c>
      <c r="N231" s="17">
        <v>287.76</v>
      </c>
      <c r="O231" s="17">
        <v>72.64</v>
      </c>
      <c r="P231" s="17">
        <v>78.849999999999994</v>
      </c>
      <c r="Q231" s="17">
        <v>174.89</v>
      </c>
      <c r="R231" s="17">
        <v>1.53</v>
      </c>
      <c r="S231" s="17">
        <v>37.409999999999997</v>
      </c>
      <c r="T231" s="17">
        <v>19.63</v>
      </c>
      <c r="U231" s="17">
        <v>118.1</v>
      </c>
    </row>
    <row r="232" spans="1:21" ht="19.5" customHeight="1">
      <c r="A232" s="17" t="s">
        <v>43</v>
      </c>
      <c r="B232" s="17" t="s">
        <v>44</v>
      </c>
      <c r="C232" s="17">
        <v>207</v>
      </c>
      <c r="D232" s="17">
        <v>0.2</v>
      </c>
      <c r="E232" s="17">
        <v>0.1</v>
      </c>
      <c r="F232" s="17">
        <v>6.6</v>
      </c>
      <c r="G232" s="17">
        <v>27.9</v>
      </c>
      <c r="H232" s="17">
        <v>0</v>
      </c>
      <c r="I232" s="17">
        <v>0.01</v>
      </c>
      <c r="J232" s="17">
        <v>0.38</v>
      </c>
      <c r="K232" s="17">
        <v>0</v>
      </c>
      <c r="L232" s="17">
        <v>1.1599999999999999</v>
      </c>
      <c r="M232" s="17">
        <v>1.26</v>
      </c>
      <c r="N232" s="17">
        <v>30.23</v>
      </c>
      <c r="O232" s="17">
        <v>67</v>
      </c>
      <c r="P232" s="17">
        <v>4.5599999999999996</v>
      </c>
      <c r="Q232" s="17">
        <v>8.52</v>
      </c>
      <c r="R232" s="17">
        <v>0.77</v>
      </c>
      <c r="S232" s="17">
        <v>0.01</v>
      </c>
      <c r="T232" s="17">
        <v>0.02</v>
      </c>
      <c r="U232" s="17">
        <v>0.7</v>
      </c>
    </row>
    <row r="233" spans="1:21" ht="19.5" customHeight="1">
      <c r="A233" s="17" t="s">
        <v>29</v>
      </c>
      <c r="B233" s="17" t="s">
        <v>30</v>
      </c>
      <c r="C233" s="17">
        <v>30</v>
      </c>
      <c r="D233" s="17">
        <v>2.2999999999999998</v>
      </c>
      <c r="E233" s="17">
        <v>0.2</v>
      </c>
      <c r="F233" s="17">
        <v>14.8</v>
      </c>
      <c r="G233" s="17">
        <v>70.3</v>
      </c>
      <c r="H233" s="17">
        <v>0.03</v>
      </c>
      <c r="I233" s="17">
        <v>0.01</v>
      </c>
      <c r="J233" s="17">
        <v>0</v>
      </c>
      <c r="K233" s="17">
        <v>0</v>
      </c>
      <c r="L233" s="17">
        <v>0</v>
      </c>
      <c r="M233" s="17">
        <v>149.69999999999999</v>
      </c>
      <c r="N233" s="17">
        <v>27.9</v>
      </c>
      <c r="O233" s="17">
        <v>6</v>
      </c>
      <c r="P233" s="17">
        <v>4.2</v>
      </c>
      <c r="Q233" s="17">
        <v>19.5</v>
      </c>
      <c r="R233" s="17">
        <v>0.33</v>
      </c>
      <c r="S233" s="17">
        <v>0.96</v>
      </c>
      <c r="T233" s="17">
        <v>1.8</v>
      </c>
      <c r="U233" s="17">
        <v>4.3499999999999996</v>
      </c>
    </row>
    <row r="234" spans="1:21" ht="19.5" customHeight="1">
      <c r="A234" s="17" t="s">
        <v>29</v>
      </c>
      <c r="B234" s="17" t="s">
        <v>31</v>
      </c>
      <c r="C234" s="17">
        <v>20</v>
      </c>
      <c r="D234" s="17">
        <v>1.3</v>
      </c>
      <c r="E234" s="17">
        <v>0.2</v>
      </c>
      <c r="F234" s="17">
        <v>6.7</v>
      </c>
      <c r="G234" s="17">
        <v>34.200000000000003</v>
      </c>
      <c r="H234" s="17">
        <v>0.04</v>
      </c>
      <c r="I234" s="17">
        <v>0.02</v>
      </c>
      <c r="J234" s="17">
        <v>0</v>
      </c>
      <c r="K234" s="17">
        <v>0</v>
      </c>
      <c r="L234" s="17">
        <v>0</v>
      </c>
      <c r="M234" s="17">
        <v>122</v>
      </c>
      <c r="N234" s="17">
        <v>49</v>
      </c>
      <c r="O234" s="17">
        <v>7</v>
      </c>
      <c r="P234" s="17">
        <v>9.4</v>
      </c>
      <c r="Q234" s="17">
        <v>31.6</v>
      </c>
      <c r="R234" s="17">
        <v>0.78</v>
      </c>
      <c r="S234" s="17">
        <v>0</v>
      </c>
      <c r="T234" s="17">
        <v>6.18</v>
      </c>
      <c r="U234" s="17">
        <v>0</v>
      </c>
    </row>
    <row r="235" spans="1:21" ht="19.5" customHeight="1">
      <c r="A235" s="17"/>
      <c r="B235" s="7" t="s">
        <v>108</v>
      </c>
      <c r="C235" s="7">
        <v>717</v>
      </c>
      <c r="D235" s="7">
        <f>D229+D230+D231+D232+D233+D234</f>
        <v>29.8</v>
      </c>
      <c r="E235" s="7">
        <f t="shared" ref="E235:U235" si="33">E229+E230+E231+E232+E233+E234</f>
        <v>15.199999999999998</v>
      </c>
      <c r="F235" s="7">
        <f t="shared" si="33"/>
        <v>82.100000000000009</v>
      </c>
      <c r="G235" s="7">
        <f t="shared" si="33"/>
        <v>584.29999999999995</v>
      </c>
      <c r="H235" s="7">
        <f t="shared" si="33"/>
        <v>0.28999999999999998</v>
      </c>
      <c r="I235" s="7">
        <f t="shared" si="33"/>
        <v>0.17</v>
      </c>
      <c r="J235" s="7">
        <f t="shared" si="33"/>
        <v>243.12</v>
      </c>
      <c r="K235" s="7">
        <f t="shared" si="33"/>
        <v>0</v>
      </c>
      <c r="L235" s="7">
        <f t="shared" si="33"/>
        <v>10.29</v>
      </c>
      <c r="M235" s="7">
        <f t="shared" si="33"/>
        <v>720.44999999999993</v>
      </c>
      <c r="N235" s="7">
        <f t="shared" si="33"/>
        <v>913.59</v>
      </c>
      <c r="O235" s="7">
        <f t="shared" si="33"/>
        <v>198.79000000000002</v>
      </c>
      <c r="P235" s="7">
        <f t="shared" si="33"/>
        <v>136.96</v>
      </c>
      <c r="Q235" s="7">
        <f t="shared" si="33"/>
        <v>336.49</v>
      </c>
      <c r="R235" s="7">
        <f t="shared" si="33"/>
        <v>5.5900000000000007</v>
      </c>
      <c r="S235" s="7">
        <f t="shared" si="33"/>
        <v>66.33</v>
      </c>
      <c r="T235" s="7">
        <f t="shared" si="33"/>
        <v>29.99</v>
      </c>
      <c r="U235" s="7">
        <f t="shared" si="33"/>
        <v>163.42999999999998</v>
      </c>
    </row>
    <row r="236" spans="1:21" ht="19.5" customHeight="1">
      <c r="A236" s="17"/>
      <c r="B236" s="7" t="s">
        <v>109</v>
      </c>
      <c r="C236" s="17"/>
      <c r="D236" s="17"/>
      <c r="E236" s="17"/>
      <c r="F236" s="17"/>
      <c r="G236" s="17"/>
      <c r="H236" s="17"/>
      <c r="I236" s="17"/>
      <c r="J236" s="17"/>
      <c r="K236" s="17"/>
      <c r="L236" s="17"/>
      <c r="M236" s="17"/>
      <c r="N236" s="17"/>
      <c r="O236" s="17"/>
      <c r="P236" s="17"/>
      <c r="Q236" s="17"/>
      <c r="R236" s="17"/>
      <c r="S236" s="17"/>
      <c r="T236" s="17"/>
      <c r="U236" s="17"/>
    </row>
    <row r="237" spans="1:21" ht="19.5" customHeight="1">
      <c r="A237" s="17" t="s">
        <v>29</v>
      </c>
      <c r="B237" s="6" t="s">
        <v>138</v>
      </c>
      <c r="C237" s="17">
        <v>200</v>
      </c>
      <c r="D237" s="17">
        <v>0.6</v>
      </c>
      <c r="E237" s="17">
        <v>0</v>
      </c>
      <c r="F237" s="17">
        <v>33</v>
      </c>
      <c r="G237" s="17">
        <v>134.4</v>
      </c>
      <c r="H237" s="17">
        <v>0.03</v>
      </c>
      <c r="I237" s="17">
        <v>0.06</v>
      </c>
      <c r="J237" s="17">
        <v>60</v>
      </c>
      <c r="K237" s="17">
        <v>0</v>
      </c>
      <c r="L237" s="17">
        <v>5</v>
      </c>
      <c r="M237" s="17">
        <v>9</v>
      </c>
      <c r="N237" s="17">
        <v>252</v>
      </c>
      <c r="O237" s="17">
        <v>9</v>
      </c>
      <c r="P237" s="17">
        <v>21</v>
      </c>
      <c r="Q237" s="17">
        <v>26</v>
      </c>
      <c r="R237" s="17">
        <v>0.3</v>
      </c>
      <c r="S237" s="17">
        <v>0</v>
      </c>
      <c r="T237" s="17">
        <v>0</v>
      </c>
      <c r="U237" s="17">
        <v>0</v>
      </c>
    </row>
    <row r="238" spans="1:21" ht="26.25" customHeight="1">
      <c r="A238" s="17" t="s">
        <v>29</v>
      </c>
      <c r="B238" s="17" t="s">
        <v>124</v>
      </c>
      <c r="C238" s="17">
        <v>30</v>
      </c>
      <c r="D238" s="17">
        <v>0.84</v>
      </c>
      <c r="E238" s="17">
        <v>0.99</v>
      </c>
      <c r="F238" s="17">
        <v>23.19</v>
      </c>
      <c r="G238" s="17">
        <v>105</v>
      </c>
      <c r="H238" s="17">
        <v>0.01</v>
      </c>
      <c r="I238" s="17">
        <v>0.01</v>
      </c>
      <c r="J238" s="17">
        <v>0.54</v>
      </c>
      <c r="K238" s="17">
        <v>0</v>
      </c>
      <c r="L238" s="17">
        <v>0</v>
      </c>
      <c r="M238" s="17">
        <v>11.17</v>
      </c>
      <c r="N238" s="17">
        <v>34.86</v>
      </c>
      <c r="O238" s="17">
        <v>4.22</v>
      </c>
      <c r="P238" s="17">
        <v>2.61</v>
      </c>
      <c r="Q238" s="17">
        <v>9.4</v>
      </c>
      <c r="R238" s="17">
        <v>0.39</v>
      </c>
      <c r="S238" s="17">
        <v>0</v>
      </c>
      <c r="T238" s="17">
        <v>0</v>
      </c>
      <c r="U238" s="17">
        <v>0</v>
      </c>
    </row>
    <row r="239" spans="1:21" ht="19.5" customHeight="1">
      <c r="A239" s="17"/>
      <c r="B239" s="7" t="s">
        <v>111</v>
      </c>
      <c r="C239" s="7">
        <f>C237+C238</f>
        <v>230</v>
      </c>
      <c r="D239" s="7">
        <f>D237+D238</f>
        <v>1.44</v>
      </c>
      <c r="E239" s="7">
        <f t="shared" ref="E239:U239" si="34">E237+E238</f>
        <v>0.99</v>
      </c>
      <c r="F239" s="7">
        <f t="shared" si="34"/>
        <v>56.19</v>
      </c>
      <c r="G239" s="7">
        <f t="shared" si="34"/>
        <v>239.4</v>
      </c>
      <c r="H239" s="7">
        <f t="shared" si="34"/>
        <v>0.04</v>
      </c>
      <c r="I239" s="7">
        <f t="shared" si="34"/>
        <v>6.9999999999999993E-2</v>
      </c>
      <c r="J239" s="7">
        <f t="shared" si="34"/>
        <v>60.54</v>
      </c>
      <c r="K239" s="7">
        <f t="shared" si="34"/>
        <v>0</v>
      </c>
      <c r="L239" s="7">
        <f t="shared" si="34"/>
        <v>5</v>
      </c>
      <c r="M239" s="7">
        <f t="shared" si="34"/>
        <v>20.170000000000002</v>
      </c>
      <c r="N239" s="7">
        <f t="shared" si="34"/>
        <v>286.86</v>
      </c>
      <c r="O239" s="7">
        <f t="shared" si="34"/>
        <v>13.219999999999999</v>
      </c>
      <c r="P239" s="7">
        <f t="shared" si="34"/>
        <v>23.61</v>
      </c>
      <c r="Q239" s="7">
        <f t="shared" si="34"/>
        <v>35.4</v>
      </c>
      <c r="R239" s="7">
        <f t="shared" si="34"/>
        <v>0.69</v>
      </c>
      <c r="S239" s="7">
        <f t="shared" si="34"/>
        <v>0</v>
      </c>
      <c r="T239" s="7">
        <f t="shared" si="34"/>
        <v>0</v>
      </c>
      <c r="U239" s="7">
        <f t="shared" si="34"/>
        <v>0</v>
      </c>
    </row>
    <row r="240" spans="1:21" ht="19.5" customHeight="1">
      <c r="A240" s="17"/>
      <c r="B240" s="7" t="s">
        <v>112</v>
      </c>
      <c r="C240" s="17"/>
      <c r="D240" s="17"/>
      <c r="E240" s="17"/>
      <c r="F240" s="17"/>
      <c r="G240" s="17"/>
      <c r="H240" s="17"/>
      <c r="I240" s="17"/>
      <c r="J240" s="17"/>
      <c r="K240" s="17"/>
      <c r="L240" s="17"/>
      <c r="M240" s="17"/>
      <c r="N240" s="17"/>
      <c r="O240" s="17"/>
      <c r="P240" s="17"/>
      <c r="Q240" s="17"/>
      <c r="R240" s="17"/>
      <c r="S240" s="17"/>
      <c r="T240" s="17"/>
      <c r="U240" s="17"/>
    </row>
    <row r="241" spans="1:21" ht="19.5" customHeight="1">
      <c r="A241" s="17" t="s">
        <v>39</v>
      </c>
      <c r="B241" s="17" t="s">
        <v>40</v>
      </c>
      <c r="C241" s="17">
        <v>180</v>
      </c>
      <c r="D241" s="17">
        <v>6.39</v>
      </c>
      <c r="E241" s="17">
        <v>5.91</v>
      </c>
      <c r="F241" s="17">
        <v>39.36</v>
      </c>
      <c r="G241" s="17">
        <v>236.2</v>
      </c>
      <c r="H241" s="17">
        <v>7.0000000000000007E-2</v>
      </c>
      <c r="I241" s="17">
        <v>0.03</v>
      </c>
      <c r="J241" s="17">
        <v>22.03</v>
      </c>
      <c r="K241" s="17">
        <v>0.11</v>
      </c>
      <c r="L241" s="17">
        <v>0</v>
      </c>
      <c r="M241" s="17">
        <v>179</v>
      </c>
      <c r="N241" s="17">
        <v>64</v>
      </c>
      <c r="O241" s="17">
        <v>127</v>
      </c>
      <c r="P241" s="17">
        <v>9</v>
      </c>
      <c r="Q241" s="17">
        <v>48</v>
      </c>
      <c r="R241" s="17">
        <v>0.9</v>
      </c>
      <c r="S241" s="17">
        <v>24.92</v>
      </c>
      <c r="T241" s="17">
        <v>0.1</v>
      </c>
      <c r="U241" s="17">
        <v>14.31</v>
      </c>
    </row>
    <row r="242" spans="1:21" ht="42" customHeight="1">
      <c r="A242" s="6" t="s">
        <v>89</v>
      </c>
      <c r="B242" s="6" t="s">
        <v>93</v>
      </c>
      <c r="C242" s="14" t="s">
        <v>175</v>
      </c>
      <c r="D242" s="3">
        <v>10.81</v>
      </c>
      <c r="E242" s="3">
        <v>10.4</v>
      </c>
      <c r="F242" s="3">
        <v>8.42</v>
      </c>
      <c r="G242" s="3">
        <v>168.9</v>
      </c>
      <c r="H242" s="3">
        <v>0</v>
      </c>
      <c r="I242" s="3">
        <v>0</v>
      </c>
      <c r="J242" s="3">
        <v>38.450000000000003</v>
      </c>
      <c r="K242" s="3">
        <v>0.01</v>
      </c>
      <c r="L242" s="3">
        <v>1.79</v>
      </c>
      <c r="M242" s="3">
        <v>3</v>
      </c>
      <c r="N242" s="3">
        <v>43</v>
      </c>
      <c r="O242" s="3">
        <v>45.75</v>
      </c>
      <c r="P242" s="3">
        <v>35.130000000000003</v>
      </c>
      <c r="Q242" s="3">
        <v>109</v>
      </c>
      <c r="R242" s="3">
        <v>1.6</v>
      </c>
      <c r="S242" s="3">
        <v>0</v>
      </c>
      <c r="T242" s="3">
        <v>0</v>
      </c>
      <c r="U242" s="3">
        <v>0</v>
      </c>
    </row>
    <row r="243" spans="1:21" ht="19.5" customHeight="1">
      <c r="A243" s="17" t="s">
        <v>128</v>
      </c>
      <c r="B243" s="17" t="s">
        <v>129</v>
      </c>
      <c r="C243" s="17">
        <v>200</v>
      </c>
      <c r="D243" s="17">
        <v>0.2</v>
      </c>
      <c r="E243" s="17">
        <v>0</v>
      </c>
      <c r="F243" s="17">
        <v>8</v>
      </c>
      <c r="G243" s="17">
        <v>33</v>
      </c>
      <c r="H243" s="17">
        <v>0.01</v>
      </c>
      <c r="I243" s="17">
        <v>0.01</v>
      </c>
      <c r="J243" s="17">
        <v>1.06</v>
      </c>
      <c r="K243" s="17">
        <v>0</v>
      </c>
      <c r="L243" s="17">
        <v>5.28</v>
      </c>
      <c r="M243" s="17">
        <v>2.23</v>
      </c>
      <c r="N243" s="17">
        <v>36.15</v>
      </c>
      <c r="O243" s="17">
        <v>74.47</v>
      </c>
      <c r="P243" s="17">
        <v>2.4900000000000002</v>
      </c>
      <c r="Q243" s="17">
        <v>4.4000000000000004</v>
      </c>
      <c r="R243" s="17">
        <v>0.08</v>
      </c>
      <c r="S243" s="17">
        <v>0.44</v>
      </c>
      <c r="T243" s="17">
        <v>0.1</v>
      </c>
      <c r="U243" s="17">
        <v>3.74</v>
      </c>
    </row>
    <row r="244" spans="1:21" ht="19.5" customHeight="1">
      <c r="A244" s="17" t="s">
        <v>29</v>
      </c>
      <c r="B244" s="17" t="s">
        <v>30</v>
      </c>
      <c r="C244" s="17">
        <v>30</v>
      </c>
      <c r="D244" s="17">
        <v>2.2999999999999998</v>
      </c>
      <c r="E244" s="17">
        <v>0.2</v>
      </c>
      <c r="F244" s="17">
        <v>14.8</v>
      </c>
      <c r="G244" s="17">
        <v>70.3</v>
      </c>
      <c r="H244" s="17">
        <v>0.03</v>
      </c>
      <c r="I244" s="17">
        <v>0.01</v>
      </c>
      <c r="J244" s="17">
        <v>0</v>
      </c>
      <c r="K244" s="17">
        <v>0</v>
      </c>
      <c r="L244" s="17">
        <v>0</v>
      </c>
      <c r="M244" s="17">
        <v>149.69999999999999</v>
      </c>
      <c r="N244" s="17">
        <v>27.9</v>
      </c>
      <c r="O244" s="17">
        <v>6</v>
      </c>
      <c r="P244" s="17">
        <v>4.2</v>
      </c>
      <c r="Q244" s="17">
        <v>19.5</v>
      </c>
      <c r="R244" s="17">
        <v>0.33</v>
      </c>
      <c r="S244" s="17">
        <v>0.96</v>
      </c>
      <c r="T244" s="17">
        <v>1.8</v>
      </c>
      <c r="U244" s="17">
        <v>4.3499999999999996</v>
      </c>
    </row>
    <row r="245" spans="1:21" ht="19.5" customHeight="1">
      <c r="A245" s="17"/>
      <c r="B245" s="7" t="s">
        <v>116</v>
      </c>
      <c r="C245" s="7">
        <v>670</v>
      </c>
      <c r="D245" s="7">
        <f>D241+D242+D243+D247+D244</f>
        <v>25.5</v>
      </c>
      <c r="E245" s="7">
        <f>E241+E242+E243+E247+E244</f>
        <v>21.51</v>
      </c>
      <c r="F245" s="7">
        <f>F241+F242+F243+F247+F244</f>
        <v>78.58</v>
      </c>
      <c r="G245" s="7">
        <f>G241+G242+G243+G247+G244</f>
        <v>608.6</v>
      </c>
      <c r="H245" s="7">
        <f>H241+H242+H243+H247+H244</f>
        <v>0.17</v>
      </c>
      <c r="I245" s="7">
        <f>I241+I242+I243+I247+I244</f>
        <v>0.32</v>
      </c>
      <c r="J245" s="7">
        <f>J241+J242+J243+J247+J244</f>
        <v>87.94</v>
      </c>
      <c r="K245" s="7">
        <f>K241+K242+K243+K247+K244</f>
        <v>0.12</v>
      </c>
      <c r="L245" s="7">
        <f>L241+L242+L243+L247+L244</f>
        <v>8.07</v>
      </c>
      <c r="M245" s="7">
        <f>M241+M242+M243+M247+M244</f>
        <v>409.93</v>
      </c>
      <c r="N245" s="7">
        <f>N241+N242+N243+N247+N244</f>
        <v>413.04999999999995</v>
      </c>
      <c r="O245" s="7">
        <f>O241+O242+O243+O247+O244</f>
        <v>464.22</v>
      </c>
      <c r="P245" s="7">
        <f>P241+P242+P243+P247+P244</f>
        <v>74.820000000000007</v>
      </c>
      <c r="Q245" s="7">
        <f>Q241+Q242+Q243+Q247+Q244</f>
        <v>337.9</v>
      </c>
      <c r="R245" s="7">
        <f>R241+R242+R243+R247+R244</f>
        <v>3.1100000000000003</v>
      </c>
      <c r="S245" s="7">
        <f>S241+S242+S243+S247+S244</f>
        <v>44.32</v>
      </c>
      <c r="T245" s="7">
        <f>T241+T242+T243+T247+T244</f>
        <v>5.5</v>
      </c>
      <c r="U245" s="7">
        <f>U241+U242+U243+U247+U244</f>
        <v>62.4</v>
      </c>
    </row>
    <row r="246" spans="1:21" ht="19.5" customHeight="1">
      <c r="A246" s="17"/>
      <c r="B246" s="7" t="s">
        <v>177</v>
      </c>
      <c r="C246" s="7"/>
      <c r="D246" s="7"/>
      <c r="E246" s="7"/>
      <c r="F246" s="7"/>
      <c r="G246" s="7"/>
      <c r="H246" s="7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7"/>
      <c r="T246" s="7"/>
      <c r="U246" s="7"/>
    </row>
    <row r="247" spans="1:21" ht="19.5" customHeight="1">
      <c r="A247" s="17" t="s">
        <v>29</v>
      </c>
      <c r="B247" s="17" t="s">
        <v>130</v>
      </c>
      <c r="C247" s="17">
        <v>200</v>
      </c>
      <c r="D247" s="17">
        <v>5.8</v>
      </c>
      <c r="E247" s="17">
        <v>5</v>
      </c>
      <c r="F247" s="17">
        <v>8</v>
      </c>
      <c r="G247" s="17">
        <v>100.2</v>
      </c>
      <c r="H247" s="17">
        <v>0.06</v>
      </c>
      <c r="I247" s="17">
        <v>0.27</v>
      </c>
      <c r="J247" s="17">
        <v>26.4</v>
      </c>
      <c r="K247" s="17">
        <v>0</v>
      </c>
      <c r="L247" s="17">
        <v>1</v>
      </c>
      <c r="M247" s="17">
        <v>76</v>
      </c>
      <c r="N247" s="17">
        <v>242</v>
      </c>
      <c r="O247" s="17">
        <v>211</v>
      </c>
      <c r="P247" s="17">
        <v>24</v>
      </c>
      <c r="Q247" s="17">
        <v>157</v>
      </c>
      <c r="R247" s="17">
        <v>0.2</v>
      </c>
      <c r="S247" s="17">
        <v>18</v>
      </c>
      <c r="T247" s="17">
        <v>3.5</v>
      </c>
      <c r="U247" s="17">
        <v>40</v>
      </c>
    </row>
    <row r="248" spans="1:21" ht="19.5" customHeight="1">
      <c r="A248" s="17"/>
      <c r="B248" s="7" t="s">
        <v>190</v>
      </c>
      <c r="C248" s="7">
        <f>C247</f>
        <v>200</v>
      </c>
      <c r="D248" s="7">
        <f t="shared" ref="D248:U248" si="35">D247</f>
        <v>5.8</v>
      </c>
      <c r="E248" s="7">
        <f t="shared" si="35"/>
        <v>5</v>
      </c>
      <c r="F248" s="7">
        <f t="shared" si="35"/>
        <v>8</v>
      </c>
      <c r="G248" s="7">
        <f t="shared" si="35"/>
        <v>100.2</v>
      </c>
      <c r="H248" s="7">
        <f t="shared" si="35"/>
        <v>0.06</v>
      </c>
      <c r="I248" s="7">
        <f t="shared" si="35"/>
        <v>0.27</v>
      </c>
      <c r="J248" s="7">
        <f t="shared" si="35"/>
        <v>26.4</v>
      </c>
      <c r="K248" s="7">
        <f t="shared" si="35"/>
        <v>0</v>
      </c>
      <c r="L248" s="7">
        <f t="shared" si="35"/>
        <v>1</v>
      </c>
      <c r="M248" s="7">
        <f t="shared" si="35"/>
        <v>76</v>
      </c>
      <c r="N248" s="7">
        <f t="shared" si="35"/>
        <v>242</v>
      </c>
      <c r="O248" s="7">
        <f t="shared" si="35"/>
        <v>211</v>
      </c>
      <c r="P248" s="7">
        <f t="shared" si="35"/>
        <v>24</v>
      </c>
      <c r="Q248" s="7">
        <f t="shared" si="35"/>
        <v>157</v>
      </c>
      <c r="R248" s="7">
        <f t="shared" si="35"/>
        <v>0.2</v>
      </c>
      <c r="S248" s="7">
        <f t="shared" si="35"/>
        <v>18</v>
      </c>
      <c r="T248" s="7">
        <f t="shared" si="35"/>
        <v>3.5</v>
      </c>
      <c r="U248" s="7">
        <f t="shared" si="35"/>
        <v>40</v>
      </c>
    </row>
    <row r="249" spans="1:21" ht="19.5" customHeight="1">
      <c r="A249" s="17"/>
      <c r="B249" s="21" t="s">
        <v>33</v>
      </c>
      <c r="C249" s="21">
        <f>C227+C235+C239+C245+C248</f>
        <v>2359</v>
      </c>
      <c r="D249" s="21">
        <f t="shared" ref="D249:U249" si="36">D227+D235+D239+D245+D248</f>
        <v>76.790000000000006</v>
      </c>
      <c r="E249" s="21">
        <f t="shared" si="36"/>
        <v>56.01</v>
      </c>
      <c r="F249" s="21">
        <f t="shared" si="36"/>
        <v>297.43</v>
      </c>
      <c r="G249" s="21">
        <f t="shared" si="36"/>
        <v>1999.6000000000001</v>
      </c>
      <c r="H249" s="21">
        <f t="shared" si="36"/>
        <v>0.76</v>
      </c>
      <c r="I249" s="21">
        <f t="shared" si="36"/>
        <v>1.1100000000000001</v>
      </c>
      <c r="J249" s="21">
        <f t="shared" si="36"/>
        <v>568.67999999999995</v>
      </c>
      <c r="K249" s="21">
        <f t="shared" si="36"/>
        <v>0.37</v>
      </c>
      <c r="L249" s="21">
        <f t="shared" si="36"/>
        <v>85.759999999999991</v>
      </c>
      <c r="M249" s="21">
        <f t="shared" si="36"/>
        <v>1831.09</v>
      </c>
      <c r="N249" s="21">
        <f t="shared" si="36"/>
        <v>2587.16</v>
      </c>
      <c r="O249" s="21">
        <f t="shared" si="36"/>
        <v>1292.3300000000002</v>
      </c>
      <c r="P249" s="21">
        <f t="shared" si="36"/>
        <v>331.06</v>
      </c>
      <c r="Q249" s="21">
        <f t="shared" si="36"/>
        <v>1216.69</v>
      </c>
      <c r="R249" s="21">
        <f t="shared" si="36"/>
        <v>11.719999999999999</v>
      </c>
      <c r="S249" s="21">
        <f t="shared" si="36"/>
        <v>181.51</v>
      </c>
      <c r="T249" s="21">
        <f t="shared" si="36"/>
        <v>59.73</v>
      </c>
      <c r="U249" s="21">
        <f t="shared" si="36"/>
        <v>349.41999999999996</v>
      </c>
    </row>
    <row r="250" spans="1:21" ht="19.5" customHeight="1">
      <c r="A250" s="28"/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  <c r="Q250" s="28"/>
      <c r="R250" s="28"/>
      <c r="S250" s="28"/>
      <c r="T250" s="28"/>
      <c r="U250" s="28"/>
    </row>
    <row r="251" spans="1:21" ht="19.5" customHeight="1">
      <c r="A251" s="57" t="s">
        <v>158</v>
      </c>
      <c r="B251" s="57"/>
      <c r="C251" s="57"/>
      <c r="D251" s="57"/>
      <c r="E251" s="57"/>
      <c r="F251" s="57"/>
      <c r="G251" s="57"/>
      <c r="H251" s="57"/>
      <c r="I251" s="57"/>
      <c r="J251" s="57"/>
      <c r="K251" s="57"/>
      <c r="L251" s="57"/>
      <c r="M251" s="57"/>
      <c r="N251" s="57"/>
      <c r="O251" s="57"/>
      <c r="P251" s="57"/>
      <c r="Q251" s="57"/>
      <c r="R251" s="57"/>
      <c r="S251" s="57"/>
      <c r="T251" s="57"/>
      <c r="U251" s="57"/>
    </row>
    <row r="252" spans="1:21" ht="19.5" customHeight="1">
      <c r="A252" s="56" t="s">
        <v>0</v>
      </c>
      <c r="B252" s="56" t="s">
        <v>77</v>
      </c>
      <c r="C252" s="58" t="s">
        <v>1</v>
      </c>
      <c r="D252" s="60" t="s">
        <v>78</v>
      </c>
      <c r="E252" s="61"/>
      <c r="F252" s="62"/>
      <c r="G252" s="39" t="s">
        <v>5</v>
      </c>
      <c r="H252" s="63" t="s">
        <v>75</v>
      </c>
      <c r="I252" s="63"/>
      <c r="J252" s="63"/>
      <c r="K252" s="63"/>
      <c r="L252" s="63"/>
      <c r="M252" s="63" t="s">
        <v>76</v>
      </c>
      <c r="N252" s="63"/>
      <c r="O252" s="63"/>
      <c r="P252" s="63"/>
      <c r="Q252" s="63"/>
      <c r="R252" s="63"/>
      <c r="S252" s="63"/>
      <c r="T252" s="63"/>
      <c r="U252" s="63"/>
    </row>
    <row r="253" spans="1:21" ht="19.5" customHeight="1">
      <c r="A253" s="56"/>
      <c r="B253" s="56"/>
      <c r="C253" s="59"/>
      <c r="D253" s="10" t="s">
        <v>2</v>
      </c>
      <c r="E253" s="10" t="s">
        <v>3</v>
      </c>
      <c r="F253" s="10" t="s">
        <v>4</v>
      </c>
      <c r="G253" s="40"/>
      <c r="H253" s="24" t="s">
        <v>6</v>
      </c>
      <c r="I253" s="24" t="s">
        <v>7</v>
      </c>
      <c r="J253" s="24" t="s">
        <v>8</v>
      </c>
      <c r="K253" s="24" t="s">
        <v>9</v>
      </c>
      <c r="L253" s="24" t="s">
        <v>10</v>
      </c>
      <c r="M253" s="24" t="s">
        <v>11</v>
      </c>
      <c r="N253" s="24" t="s">
        <v>12</v>
      </c>
      <c r="O253" s="24" t="s">
        <v>13</v>
      </c>
      <c r="P253" s="24" t="s">
        <v>14</v>
      </c>
      <c r="Q253" s="24" t="s">
        <v>15</v>
      </c>
      <c r="R253" s="24" t="s">
        <v>16</v>
      </c>
      <c r="S253" s="24" t="s">
        <v>17</v>
      </c>
      <c r="T253" s="24" t="s">
        <v>18</v>
      </c>
      <c r="U253" s="24" t="s">
        <v>19</v>
      </c>
    </row>
    <row r="254" spans="1:21" ht="19.5" customHeight="1">
      <c r="A254" s="7"/>
      <c r="B254" s="7"/>
      <c r="C254" s="24" t="s">
        <v>20</v>
      </c>
      <c r="D254" s="24" t="s">
        <v>20</v>
      </c>
      <c r="E254" s="24" t="s">
        <v>20</v>
      </c>
      <c r="F254" s="24" t="s">
        <v>20</v>
      </c>
      <c r="G254" s="24" t="s">
        <v>21</v>
      </c>
      <c r="H254" s="24" t="s">
        <v>22</v>
      </c>
      <c r="I254" s="24" t="s">
        <v>22</v>
      </c>
      <c r="J254" s="24" t="s">
        <v>23</v>
      </c>
      <c r="K254" s="24" t="s">
        <v>24</v>
      </c>
      <c r="L254" s="24" t="s">
        <v>22</v>
      </c>
      <c r="M254" s="24" t="s">
        <v>22</v>
      </c>
      <c r="N254" s="24" t="s">
        <v>22</v>
      </c>
      <c r="O254" s="24" t="s">
        <v>22</v>
      </c>
      <c r="P254" s="24" t="s">
        <v>22</v>
      </c>
      <c r="Q254" s="24" t="s">
        <v>22</v>
      </c>
      <c r="R254" s="24" t="s">
        <v>22</v>
      </c>
      <c r="S254" s="24" t="s">
        <v>24</v>
      </c>
      <c r="T254" s="24" t="s">
        <v>24</v>
      </c>
      <c r="U254" s="24" t="s">
        <v>24</v>
      </c>
    </row>
    <row r="255" spans="1:21" ht="19.5" customHeight="1">
      <c r="A255" s="17"/>
      <c r="B255" s="7" t="s">
        <v>102</v>
      </c>
      <c r="C255" s="7"/>
      <c r="D255" s="7"/>
      <c r="E255" s="7"/>
      <c r="F255" s="7"/>
      <c r="G255" s="7"/>
      <c r="H255" s="7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7"/>
      <c r="T255" s="7"/>
      <c r="U255" s="7"/>
    </row>
    <row r="256" spans="1:21" ht="26.25" customHeight="1">
      <c r="A256" s="6" t="s">
        <v>132</v>
      </c>
      <c r="B256" s="6" t="s">
        <v>172</v>
      </c>
      <c r="C256" s="17">
        <v>15</v>
      </c>
      <c r="D256" s="17">
        <v>0.12</v>
      </c>
      <c r="E256" s="17">
        <v>10.88</v>
      </c>
      <c r="F256" s="17">
        <v>0.2</v>
      </c>
      <c r="G256" s="17">
        <v>99.1</v>
      </c>
      <c r="H256" s="17">
        <v>0</v>
      </c>
      <c r="I256" s="17">
        <v>0.01</v>
      </c>
      <c r="J256" s="17">
        <v>40.5</v>
      </c>
      <c r="K256" s="17">
        <v>0.2</v>
      </c>
      <c r="L256" s="17">
        <v>0</v>
      </c>
      <c r="M256" s="17">
        <v>2</v>
      </c>
      <c r="N256" s="17">
        <v>4</v>
      </c>
      <c r="O256" s="17">
        <v>3</v>
      </c>
      <c r="P256" s="17">
        <v>0</v>
      </c>
      <c r="Q256" s="17">
        <v>4</v>
      </c>
      <c r="R256" s="17">
        <v>0</v>
      </c>
      <c r="S256" s="17">
        <v>0</v>
      </c>
      <c r="T256" s="17">
        <v>0.1</v>
      </c>
      <c r="U256" s="17">
        <v>0.42</v>
      </c>
    </row>
    <row r="257" spans="1:21" ht="28.5" customHeight="1">
      <c r="A257" s="17" t="s">
        <v>70</v>
      </c>
      <c r="B257" s="17" t="s">
        <v>71</v>
      </c>
      <c r="C257" s="17">
        <v>150</v>
      </c>
      <c r="D257" s="17">
        <v>6.1</v>
      </c>
      <c r="E257" s="17">
        <v>6.9</v>
      </c>
      <c r="F257" s="17">
        <v>29</v>
      </c>
      <c r="G257" s="17">
        <v>202.7</v>
      </c>
      <c r="H257" s="17">
        <v>0.1</v>
      </c>
      <c r="I257" s="17">
        <v>0.13</v>
      </c>
      <c r="J257" s="17">
        <v>30.74</v>
      </c>
      <c r="K257" s="17">
        <v>0.1</v>
      </c>
      <c r="L257" s="17">
        <v>0.41</v>
      </c>
      <c r="M257" s="17">
        <v>256.57</v>
      </c>
      <c r="N257" s="17">
        <v>169.91</v>
      </c>
      <c r="O257" s="17">
        <v>113.68</v>
      </c>
      <c r="P257" s="17">
        <v>29.4</v>
      </c>
      <c r="Q257" s="17">
        <v>154.74</v>
      </c>
      <c r="R257" s="17">
        <v>1.64</v>
      </c>
      <c r="S257" s="17">
        <v>37.159999999999997</v>
      </c>
      <c r="T257" s="17">
        <v>24.8</v>
      </c>
      <c r="U257" s="17">
        <v>16.11</v>
      </c>
    </row>
    <row r="258" spans="1:21" ht="19.5" customHeight="1">
      <c r="A258" s="17" t="s">
        <v>113</v>
      </c>
      <c r="B258" s="17" t="s">
        <v>114</v>
      </c>
      <c r="C258" s="17">
        <v>200</v>
      </c>
      <c r="D258" s="17">
        <v>0.5</v>
      </c>
      <c r="E258" s="17">
        <v>0</v>
      </c>
      <c r="F258" s="17">
        <v>19.8</v>
      </c>
      <c r="G258" s="17">
        <v>81</v>
      </c>
      <c r="H258" s="17">
        <v>0</v>
      </c>
      <c r="I258" s="17">
        <v>0</v>
      </c>
      <c r="J258" s="17">
        <v>15</v>
      </c>
      <c r="K258" s="17">
        <v>0</v>
      </c>
      <c r="L258" s="17">
        <v>0.02</v>
      </c>
      <c r="M258" s="17">
        <v>0.05</v>
      </c>
      <c r="N258" s="17">
        <v>0.17</v>
      </c>
      <c r="O258" s="17">
        <v>108.08</v>
      </c>
      <c r="P258" s="17">
        <v>2.11</v>
      </c>
      <c r="Q258" s="17">
        <v>4.3099999999999996</v>
      </c>
      <c r="R258" s="17">
        <v>0.08</v>
      </c>
      <c r="S258" s="17">
        <v>0</v>
      </c>
      <c r="T258" s="17">
        <v>0</v>
      </c>
      <c r="U258" s="17">
        <v>0</v>
      </c>
    </row>
    <row r="259" spans="1:21" ht="19.5" customHeight="1">
      <c r="A259" s="17" t="s">
        <v>29</v>
      </c>
      <c r="B259" s="17" t="s">
        <v>30</v>
      </c>
      <c r="C259" s="17">
        <v>40</v>
      </c>
      <c r="D259" s="17">
        <v>2.2999999999999998</v>
      </c>
      <c r="E259" s="17">
        <v>0.2</v>
      </c>
      <c r="F259" s="17">
        <v>14.8</v>
      </c>
      <c r="G259" s="17">
        <v>70.3</v>
      </c>
      <c r="H259" s="17">
        <v>0.03</v>
      </c>
      <c r="I259" s="17">
        <v>0.01</v>
      </c>
      <c r="J259" s="17">
        <v>0</v>
      </c>
      <c r="K259" s="17">
        <v>0</v>
      </c>
      <c r="L259" s="17">
        <v>0</v>
      </c>
      <c r="M259" s="17">
        <v>149.69999999999999</v>
      </c>
      <c r="N259" s="17">
        <v>27.9</v>
      </c>
      <c r="O259" s="17">
        <v>6</v>
      </c>
      <c r="P259" s="17">
        <v>4.2</v>
      </c>
      <c r="Q259" s="17">
        <v>19.5</v>
      </c>
      <c r="R259" s="17">
        <v>0.33</v>
      </c>
      <c r="S259" s="17">
        <v>0.96</v>
      </c>
      <c r="T259" s="17">
        <v>1.8</v>
      </c>
      <c r="U259" s="17">
        <v>4.3499999999999996</v>
      </c>
    </row>
    <row r="260" spans="1:21" ht="19.5" customHeight="1">
      <c r="A260" s="17" t="s">
        <v>29</v>
      </c>
      <c r="B260" s="17" t="s">
        <v>152</v>
      </c>
      <c r="C260" s="17">
        <v>100</v>
      </c>
      <c r="D260" s="17">
        <v>1.5</v>
      </c>
      <c r="E260" s="17">
        <v>0</v>
      </c>
      <c r="F260" s="17">
        <v>22.4</v>
      </c>
      <c r="G260" s="17">
        <v>95.6</v>
      </c>
      <c r="H260" s="17">
        <v>0.04</v>
      </c>
      <c r="I260" s="17">
        <v>0.05</v>
      </c>
      <c r="J260" s="17">
        <v>20</v>
      </c>
      <c r="K260" s="17">
        <v>0</v>
      </c>
      <c r="L260" s="17">
        <v>10</v>
      </c>
      <c r="M260" s="17">
        <v>31</v>
      </c>
      <c r="N260" s="17">
        <v>348</v>
      </c>
      <c r="O260" s="17">
        <v>8</v>
      </c>
      <c r="P260" s="17">
        <v>42</v>
      </c>
      <c r="Q260" s="17">
        <v>28</v>
      </c>
      <c r="R260" s="17">
        <v>0.6</v>
      </c>
      <c r="S260" s="17">
        <v>0.05</v>
      </c>
      <c r="T260" s="17">
        <v>1</v>
      </c>
      <c r="U260" s="17">
        <v>2.2000000000000002</v>
      </c>
    </row>
    <row r="261" spans="1:21" ht="19.5" customHeight="1">
      <c r="A261" s="17"/>
      <c r="B261" s="7" t="s">
        <v>32</v>
      </c>
      <c r="C261" s="7">
        <f>C256+C257+C258+C259+C260</f>
        <v>505</v>
      </c>
      <c r="D261" s="7">
        <f>D256+D257+D258+D259+D260</f>
        <v>10.52</v>
      </c>
      <c r="E261" s="7">
        <f t="shared" ref="E261:U261" si="37">E256+E257+E258+E259+E260</f>
        <v>17.98</v>
      </c>
      <c r="F261" s="7">
        <f t="shared" si="37"/>
        <v>86.199999999999989</v>
      </c>
      <c r="G261" s="7">
        <f t="shared" si="37"/>
        <v>548.69999999999993</v>
      </c>
      <c r="H261" s="7">
        <f t="shared" si="37"/>
        <v>0.17</v>
      </c>
      <c r="I261" s="7">
        <f t="shared" si="37"/>
        <v>0.2</v>
      </c>
      <c r="J261" s="7">
        <f t="shared" si="37"/>
        <v>106.24</v>
      </c>
      <c r="K261" s="7">
        <f t="shared" si="37"/>
        <v>0.30000000000000004</v>
      </c>
      <c r="L261" s="7">
        <f t="shared" si="37"/>
        <v>10.43</v>
      </c>
      <c r="M261" s="7">
        <f t="shared" si="37"/>
        <v>439.32</v>
      </c>
      <c r="N261" s="7">
        <f t="shared" si="37"/>
        <v>549.98</v>
      </c>
      <c r="O261" s="7">
        <f t="shared" si="37"/>
        <v>238.76</v>
      </c>
      <c r="P261" s="7">
        <f t="shared" si="37"/>
        <v>77.710000000000008</v>
      </c>
      <c r="Q261" s="7">
        <f t="shared" si="37"/>
        <v>210.55</v>
      </c>
      <c r="R261" s="7">
        <f t="shared" si="37"/>
        <v>2.65</v>
      </c>
      <c r="S261" s="7">
        <f t="shared" si="37"/>
        <v>38.169999999999995</v>
      </c>
      <c r="T261" s="7">
        <f t="shared" si="37"/>
        <v>27.700000000000003</v>
      </c>
      <c r="U261" s="7">
        <f t="shared" si="37"/>
        <v>23.080000000000002</v>
      </c>
    </row>
    <row r="262" spans="1:21" ht="28.5" customHeight="1">
      <c r="A262" s="17"/>
      <c r="B262" s="7" t="s">
        <v>105</v>
      </c>
      <c r="C262" s="17"/>
      <c r="D262" s="17"/>
      <c r="E262" s="17"/>
      <c r="F262" s="17"/>
      <c r="G262" s="17"/>
      <c r="H262" s="17"/>
      <c r="I262" s="17"/>
      <c r="J262" s="17"/>
      <c r="K262" s="17"/>
      <c r="L262" s="17"/>
      <c r="M262" s="17"/>
      <c r="N262" s="17"/>
      <c r="O262" s="17"/>
      <c r="P262" s="17"/>
      <c r="Q262" s="17"/>
      <c r="R262" s="17"/>
      <c r="S262" s="17"/>
      <c r="T262" s="17"/>
      <c r="U262" s="17"/>
    </row>
    <row r="263" spans="1:21" ht="33" customHeight="1">
      <c r="A263" s="17" t="s">
        <v>51</v>
      </c>
      <c r="B263" s="17" t="s">
        <v>52</v>
      </c>
      <c r="C263" s="17">
        <v>60</v>
      </c>
      <c r="D263" s="17">
        <v>0.7</v>
      </c>
      <c r="E263" s="17">
        <v>5.4</v>
      </c>
      <c r="F263" s="17">
        <v>4</v>
      </c>
      <c r="G263" s="17">
        <v>67.099999999999994</v>
      </c>
      <c r="H263" s="17">
        <v>0.02</v>
      </c>
      <c r="I263" s="17">
        <v>0.02</v>
      </c>
      <c r="J263" s="17">
        <v>72.89</v>
      </c>
      <c r="K263" s="17">
        <v>0</v>
      </c>
      <c r="L263" s="17">
        <v>2.2599999999999998</v>
      </c>
      <c r="M263" s="17">
        <v>200.99</v>
      </c>
      <c r="N263" s="17">
        <v>127.85</v>
      </c>
      <c r="O263" s="17">
        <v>12.1</v>
      </c>
      <c r="P263" s="17">
        <v>9.66</v>
      </c>
      <c r="Q263" s="17">
        <v>21.4</v>
      </c>
      <c r="R263" s="17">
        <v>0.41</v>
      </c>
      <c r="S263" s="17">
        <v>7.86</v>
      </c>
      <c r="T263" s="17">
        <v>0.13</v>
      </c>
      <c r="U263" s="17">
        <v>11.85</v>
      </c>
    </row>
    <row r="264" spans="1:21" ht="31.5" customHeight="1">
      <c r="A264" s="17" t="s">
        <v>136</v>
      </c>
      <c r="B264" s="17" t="s">
        <v>137</v>
      </c>
      <c r="C264" s="17">
        <v>200</v>
      </c>
      <c r="D264" s="17">
        <v>4.5999999999999996</v>
      </c>
      <c r="E264" s="17">
        <v>3.3</v>
      </c>
      <c r="F264" s="17">
        <v>11.4</v>
      </c>
      <c r="G264" s="17">
        <v>93.6</v>
      </c>
      <c r="H264" s="17">
        <v>0.05</v>
      </c>
      <c r="I264" s="17">
        <v>0.04</v>
      </c>
      <c r="J264" s="17">
        <v>101.43</v>
      </c>
      <c r="K264" s="17">
        <v>0.05</v>
      </c>
      <c r="L264" s="17">
        <v>3.69</v>
      </c>
      <c r="M264" s="17">
        <v>58.01</v>
      </c>
      <c r="N264" s="17">
        <v>222.12</v>
      </c>
      <c r="O264" s="17">
        <v>13.28</v>
      </c>
      <c r="P264" s="17">
        <v>12.74</v>
      </c>
      <c r="Q264" s="17">
        <v>35.97</v>
      </c>
      <c r="R264" s="17">
        <v>0.54</v>
      </c>
      <c r="S264" s="17">
        <v>10.28</v>
      </c>
      <c r="T264" s="17">
        <v>0.94</v>
      </c>
      <c r="U264" s="17">
        <v>21.22</v>
      </c>
    </row>
    <row r="265" spans="1:21" ht="19.5" customHeight="1">
      <c r="A265" s="17" t="s">
        <v>45</v>
      </c>
      <c r="B265" s="17" t="s">
        <v>46</v>
      </c>
      <c r="C265" s="17">
        <v>150</v>
      </c>
      <c r="D265" s="17">
        <v>3.1</v>
      </c>
      <c r="E265" s="17">
        <v>5.3</v>
      </c>
      <c r="F265" s="17">
        <v>19.8</v>
      </c>
      <c r="G265" s="17">
        <v>139.4</v>
      </c>
      <c r="H265" s="17">
        <v>0.12</v>
      </c>
      <c r="I265" s="17">
        <v>0.11</v>
      </c>
      <c r="J265" s="17">
        <v>23.8</v>
      </c>
      <c r="K265" s="17">
        <v>0.09</v>
      </c>
      <c r="L265" s="17">
        <v>10.199999999999999</v>
      </c>
      <c r="M265" s="17">
        <v>161.78</v>
      </c>
      <c r="N265" s="17">
        <v>624.83000000000004</v>
      </c>
      <c r="O265" s="17">
        <v>39.49</v>
      </c>
      <c r="P265" s="17">
        <v>28.23</v>
      </c>
      <c r="Q265" s="17">
        <v>84.47</v>
      </c>
      <c r="R265" s="17">
        <v>1.03</v>
      </c>
      <c r="S265" s="17">
        <v>28.46</v>
      </c>
      <c r="T265" s="17">
        <v>0.78</v>
      </c>
      <c r="U265" s="17">
        <v>42.79</v>
      </c>
    </row>
    <row r="266" spans="1:21" ht="19.5" customHeight="1">
      <c r="A266" s="3" t="s">
        <v>61</v>
      </c>
      <c r="B266" s="4" t="s">
        <v>62</v>
      </c>
      <c r="C266" s="14" t="s">
        <v>96</v>
      </c>
      <c r="D266" s="3">
        <v>13.09</v>
      </c>
      <c r="E266" s="3">
        <v>7.52</v>
      </c>
      <c r="F266" s="3">
        <v>2.89</v>
      </c>
      <c r="G266" s="3">
        <v>131.6</v>
      </c>
      <c r="H266" s="3">
        <v>0.08</v>
      </c>
      <c r="I266" s="3">
        <v>0.11</v>
      </c>
      <c r="J266" s="3">
        <v>9.02</v>
      </c>
      <c r="K266" s="3">
        <v>0.16</v>
      </c>
      <c r="L266" s="3">
        <v>1</v>
      </c>
      <c r="M266" s="3">
        <v>111</v>
      </c>
      <c r="N266" s="3">
        <v>347</v>
      </c>
      <c r="O266" s="3">
        <v>68</v>
      </c>
      <c r="P266" s="3">
        <v>44</v>
      </c>
      <c r="Q266" s="3">
        <v>202</v>
      </c>
      <c r="R266" s="3">
        <v>0.7</v>
      </c>
      <c r="S266" s="3">
        <v>133.47999999999999</v>
      </c>
      <c r="T266" s="3">
        <v>11.9</v>
      </c>
      <c r="U266" s="3">
        <v>572.6</v>
      </c>
    </row>
    <row r="267" spans="1:21" ht="19.5" customHeight="1">
      <c r="A267" s="17" t="s">
        <v>36</v>
      </c>
      <c r="B267" s="17" t="s">
        <v>37</v>
      </c>
      <c r="C267" s="17">
        <v>200</v>
      </c>
      <c r="D267" s="17">
        <v>4.7</v>
      </c>
      <c r="E267" s="17">
        <v>3.5</v>
      </c>
      <c r="F267" s="17">
        <v>12.5</v>
      </c>
      <c r="G267" s="17">
        <v>100.4</v>
      </c>
      <c r="H267" s="17">
        <v>0.04</v>
      </c>
      <c r="I267" s="17">
        <v>0.16</v>
      </c>
      <c r="J267" s="17">
        <v>17.25</v>
      </c>
      <c r="K267" s="17">
        <v>0</v>
      </c>
      <c r="L267" s="17">
        <v>0.68</v>
      </c>
      <c r="M267" s="17">
        <v>49.95</v>
      </c>
      <c r="N267" s="17">
        <v>220.33</v>
      </c>
      <c r="O267" s="17">
        <v>167.68</v>
      </c>
      <c r="P267" s="17">
        <v>34.32</v>
      </c>
      <c r="Q267" s="17">
        <v>130.28</v>
      </c>
      <c r="R267" s="17">
        <v>1.0900000000000001</v>
      </c>
      <c r="S267" s="17">
        <v>11.7</v>
      </c>
      <c r="T267" s="17">
        <v>2.29</v>
      </c>
      <c r="U267" s="17">
        <v>38.25</v>
      </c>
    </row>
    <row r="268" spans="1:21" ht="19.5" customHeight="1">
      <c r="A268" s="17" t="s">
        <v>29</v>
      </c>
      <c r="B268" s="17" t="s">
        <v>30</v>
      </c>
      <c r="C268" s="17">
        <v>30</v>
      </c>
      <c r="D268" s="17">
        <v>2.2999999999999998</v>
      </c>
      <c r="E268" s="17">
        <v>0.2</v>
      </c>
      <c r="F268" s="17">
        <v>14.8</v>
      </c>
      <c r="G268" s="17">
        <v>70.3</v>
      </c>
      <c r="H268" s="17">
        <v>0.03</v>
      </c>
      <c r="I268" s="17">
        <v>0.01</v>
      </c>
      <c r="J268" s="17">
        <v>0</v>
      </c>
      <c r="K268" s="17">
        <v>0</v>
      </c>
      <c r="L268" s="17">
        <v>0</v>
      </c>
      <c r="M268" s="17">
        <v>149.69999999999999</v>
      </c>
      <c r="N268" s="17">
        <v>27.9</v>
      </c>
      <c r="O268" s="17">
        <v>6</v>
      </c>
      <c r="P268" s="17">
        <v>4.2</v>
      </c>
      <c r="Q268" s="17">
        <v>19.5</v>
      </c>
      <c r="R268" s="17">
        <v>0.33</v>
      </c>
      <c r="S268" s="17">
        <v>0.96</v>
      </c>
      <c r="T268" s="17">
        <v>1.8</v>
      </c>
      <c r="U268" s="17">
        <v>4.3499999999999996</v>
      </c>
    </row>
    <row r="269" spans="1:21" ht="19.5" customHeight="1">
      <c r="A269" s="17"/>
      <c r="B269" s="7" t="s">
        <v>108</v>
      </c>
      <c r="C269" s="7">
        <v>740</v>
      </c>
      <c r="D269" s="7">
        <f>D263+D264+D265+D266+D267+D268</f>
        <v>28.490000000000002</v>
      </c>
      <c r="E269" s="7">
        <f t="shared" ref="E269:U269" si="38">E263+E264+E265+E266+E267+E268</f>
        <v>25.22</v>
      </c>
      <c r="F269" s="7">
        <f t="shared" si="38"/>
        <v>65.39</v>
      </c>
      <c r="G269" s="7">
        <f t="shared" si="38"/>
        <v>602.4</v>
      </c>
      <c r="H269" s="7">
        <f t="shared" si="38"/>
        <v>0.33999999999999997</v>
      </c>
      <c r="I269" s="7">
        <f t="shared" si="38"/>
        <v>0.44999999999999996</v>
      </c>
      <c r="J269" s="7">
        <f t="shared" si="38"/>
        <v>224.39000000000001</v>
      </c>
      <c r="K269" s="7">
        <f t="shared" si="38"/>
        <v>0.30000000000000004</v>
      </c>
      <c r="L269" s="7">
        <f t="shared" si="38"/>
        <v>17.829999999999998</v>
      </c>
      <c r="M269" s="7">
        <f t="shared" si="38"/>
        <v>731.43000000000006</v>
      </c>
      <c r="N269" s="7">
        <f t="shared" si="38"/>
        <v>1570.0300000000002</v>
      </c>
      <c r="O269" s="7">
        <f t="shared" si="38"/>
        <v>306.55</v>
      </c>
      <c r="P269" s="7">
        <f t="shared" si="38"/>
        <v>133.14999999999998</v>
      </c>
      <c r="Q269" s="7">
        <f t="shared" si="38"/>
        <v>493.62</v>
      </c>
      <c r="R269" s="7">
        <f t="shared" si="38"/>
        <v>4.0999999999999996</v>
      </c>
      <c r="S269" s="7">
        <f t="shared" si="38"/>
        <v>192.73999999999998</v>
      </c>
      <c r="T269" s="7">
        <f t="shared" si="38"/>
        <v>17.84</v>
      </c>
      <c r="U269" s="7">
        <f t="shared" si="38"/>
        <v>691.06000000000006</v>
      </c>
    </row>
    <row r="270" spans="1:21" ht="19.5" customHeight="1">
      <c r="A270" s="17"/>
      <c r="B270" s="7" t="s">
        <v>109</v>
      </c>
      <c r="C270" s="17"/>
      <c r="D270" s="17"/>
      <c r="E270" s="17"/>
      <c r="F270" s="17"/>
      <c r="G270" s="17"/>
      <c r="H270" s="17"/>
      <c r="I270" s="17"/>
      <c r="J270" s="17"/>
      <c r="K270" s="17"/>
      <c r="L270" s="17"/>
      <c r="M270" s="17"/>
      <c r="N270" s="17"/>
      <c r="O270" s="17"/>
      <c r="P270" s="17"/>
      <c r="Q270" s="17"/>
      <c r="R270" s="17"/>
      <c r="S270" s="17"/>
      <c r="T270" s="17"/>
      <c r="U270" s="17"/>
    </row>
    <row r="271" spans="1:21" ht="19.5" customHeight="1">
      <c r="A271" s="17" t="s">
        <v>57</v>
      </c>
      <c r="B271" s="17" t="s">
        <v>58</v>
      </c>
      <c r="C271" s="17">
        <v>60</v>
      </c>
      <c r="D271" s="17">
        <v>4.7</v>
      </c>
      <c r="E271" s="17">
        <v>4</v>
      </c>
      <c r="F271" s="17">
        <v>30.5</v>
      </c>
      <c r="G271" s="17">
        <v>176.9</v>
      </c>
      <c r="H271" s="17">
        <v>0.06</v>
      </c>
      <c r="I271" s="17">
        <v>0.03</v>
      </c>
      <c r="J271" s="17">
        <v>19.12</v>
      </c>
      <c r="K271" s="17">
        <v>0.14000000000000001</v>
      </c>
      <c r="L271" s="17">
        <v>0</v>
      </c>
      <c r="M271" s="17">
        <v>240.68</v>
      </c>
      <c r="N271" s="17">
        <v>50.54</v>
      </c>
      <c r="O271" s="17">
        <v>17.63</v>
      </c>
      <c r="P271" s="17">
        <v>6.52</v>
      </c>
      <c r="Q271" s="17">
        <v>40.93</v>
      </c>
      <c r="R271" s="17">
        <v>0.56999999999999995</v>
      </c>
      <c r="S271" s="17">
        <v>33.36</v>
      </c>
      <c r="T271" s="17">
        <v>3.15</v>
      </c>
      <c r="U271" s="17">
        <v>11.03</v>
      </c>
    </row>
    <row r="272" spans="1:21" ht="19.5" customHeight="1">
      <c r="A272" s="17" t="s">
        <v>29</v>
      </c>
      <c r="B272" s="17" t="s">
        <v>125</v>
      </c>
      <c r="C272" s="17">
        <v>200</v>
      </c>
      <c r="D272" s="17">
        <v>1</v>
      </c>
      <c r="E272" s="17">
        <v>0.2</v>
      </c>
      <c r="F272" s="17">
        <v>20.2</v>
      </c>
      <c r="G272" s="17">
        <v>86.6</v>
      </c>
      <c r="H272" s="17">
        <v>0.02</v>
      </c>
      <c r="I272" s="17">
        <v>0.02</v>
      </c>
      <c r="J272" s="17">
        <v>0</v>
      </c>
      <c r="K272" s="17">
        <v>0</v>
      </c>
      <c r="L272" s="17">
        <v>4</v>
      </c>
      <c r="M272" s="17">
        <v>12</v>
      </c>
      <c r="N272" s="17">
        <v>240</v>
      </c>
      <c r="O272" s="17">
        <v>14</v>
      </c>
      <c r="P272" s="17">
        <v>8</v>
      </c>
      <c r="Q272" s="17">
        <v>14</v>
      </c>
      <c r="R272" s="17">
        <v>2.8</v>
      </c>
      <c r="S272" s="17">
        <v>0</v>
      </c>
      <c r="T272" s="17">
        <v>0</v>
      </c>
      <c r="U272" s="17">
        <v>0</v>
      </c>
    </row>
    <row r="273" spans="1:21" ht="19.5" customHeight="1">
      <c r="A273" s="17"/>
      <c r="B273" s="7" t="s">
        <v>111</v>
      </c>
      <c r="C273" s="7">
        <f>C271+C272</f>
        <v>260</v>
      </c>
      <c r="D273" s="7">
        <f t="shared" ref="D273:U273" si="39">D271+D272</f>
        <v>5.7</v>
      </c>
      <c r="E273" s="7">
        <f t="shared" si="39"/>
        <v>4.2</v>
      </c>
      <c r="F273" s="7">
        <f t="shared" si="39"/>
        <v>50.7</v>
      </c>
      <c r="G273" s="7">
        <f t="shared" si="39"/>
        <v>263.5</v>
      </c>
      <c r="H273" s="7">
        <f t="shared" si="39"/>
        <v>0.08</v>
      </c>
      <c r="I273" s="7">
        <f t="shared" si="39"/>
        <v>0.05</v>
      </c>
      <c r="J273" s="7">
        <f t="shared" si="39"/>
        <v>19.12</v>
      </c>
      <c r="K273" s="7">
        <f t="shared" si="39"/>
        <v>0.14000000000000001</v>
      </c>
      <c r="L273" s="7">
        <f t="shared" si="39"/>
        <v>4</v>
      </c>
      <c r="M273" s="7">
        <f t="shared" si="39"/>
        <v>252.68</v>
      </c>
      <c r="N273" s="7">
        <f t="shared" si="39"/>
        <v>290.54000000000002</v>
      </c>
      <c r="O273" s="7">
        <f t="shared" si="39"/>
        <v>31.63</v>
      </c>
      <c r="P273" s="7">
        <f t="shared" si="39"/>
        <v>14.52</v>
      </c>
      <c r="Q273" s="7">
        <f t="shared" si="39"/>
        <v>54.93</v>
      </c>
      <c r="R273" s="7">
        <f t="shared" si="39"/>
        <v>3.3699999999999997</v>
      </c>
      <c r="S273" s="7">
        <f t="shared" si="39"/>
        <v>33.36</v>
      </c>
      <c r="T273" s="7">
        <f t="shared" si="39"/>
        <v>3.15</v>
      </c>
      <c r="U273" s="7">
        <f t="shared" si="39"/>
        <v>11.03</v>
      </c>
    </row>
    <row r="274" spans="1:21" ht="19.5" customHeight="1">
      <c r="A274" s="17"/>
      <c r="B274" s="7" t="s">
        <v>112</v>
      </c>
      <c r="C274" s="17"/>
      <c r="D274" s="17"/>
      <c r="E274" s="17"/>
      <c r="F274" s="17"/>
      <c r="G274" s="17"/>
      <c r="H274" s="17"/>
      <c r="I274" s="17"/>
      <c r="J274" s="17"/>
      <c r="K274" s="17"/>
      <c r="L274" s="17"/>
      <c r="M274" s="17"/>
      <c r="N274" s="17"/>
      <c r="O274" s="17"/>
      <c r="P274" s="17"/>
      <c r="Q274" s="17"/>
      <c r="R274" s="17"/>
      <c r="S274" s="17"/>
      <c r="T274" s="17"/>
      <c r="U274" s="17"/>
    </row>
    <row r="275" spans="1:21" ht="19.5" customHeight="1">
      <c r="A275" s="17" t="s">
        <v>49</v>
      </c>
      <c r="B275" s="6" t="s">
        <v>60</v>
      </c>
      <c r="C275" s="17">
        <v>150</v>
      </c>
      <c r="D275" s="17">
        <v>3.6</v>
      </c>
      <c r="E275" s="17">
        <v>4.8</v>
      </c>
      <c r="F275" s="17">
        <v>36.4</v>
      </c>
      <c r="G275" s="17">
        <v>203.5</v>
      </c>
      <c r="H275" s="17">
        <v>0.03</v>
      </c>
      <c r="I275" s="17">
        <v>0.02</v>
      </c>
      <c r="J275" s="17">
        <v>18.36</v>
      </c>
      <c r="K275" s="17">
        <v>0.09</v>
      </c>
      <c r="L275" s="17">
        <v>0</v>
      </c>
      <c r="M275" s="17">
        <v>152.80000000000001</v>
      </c>
      <c r="N275" s="17">
        <v>46.55</v>
      </c>
      <c r="O275" s="17">
        <v>106.65</v>
      </c>
      <c r="P275" s="17">
        <v>23.59</v>
      </c>
      <c r="Q275" s="17">
        <v>72.569999999999993</v>
      </c>
      <c r="R275" s="17">
        <v>0.49</v>
      </c>
      <c r="S275" s="17">
        <v>20.76</v>
      </c>
      <c r="T275" s="17">
        <v>7.24</v>
      </c>
      <c r="U275" s="17">
        <v>27.19</v>
      </c>
    </row>
    <row r="276" spans="1:21" ht="42" customHeight="1">
      <c r="A276" s="6" t="s">
        <v>88</v>
      </c>
      <c r="B276" s="6" t="s">
        <v>95</v>
      </c>
      <c r="C276" s="14" t="s">
        <v>176</v>
      </c>
      <c r="D276" s="3">
        <v>10.039999999999999</v>
      </c>
      <c r="E276" s="3">
        <v>12.79</v>
      </c>
      <c r="F276" s="3">
        <v>8.1199999999999992</v>
      </c>
      <c r="G276" s="3">
        <v>187.9</v>
      </c>
      <c r="H276" s="3">
        <v>0</v>
      </c>
      <c r="I276" s="3">
        <v>0</v>
      </c>
      <c r="J276" s="3">
        <v>38.450000000000003</v>
      </c>
      <c r="K276" s="3">
        <v>0.01</v>
      </c>
      <c r="L276" s="3">
        <v>1.1499999999999999</v>
      </c>
      <c r="M276" s="3">
        <v>3</v>
      </c>
      <c r="N276" s="3">
        <v>43</v>
      </c>
      <c r="O276" s="3">
        <v>45.75</v>
      </c>
      <c r="P276" s="3">
        <v>35.130000000000003</v>
      </c>
      <c r="Q276" s="3">
        <v>173.38</v>
      </c>
      <c r="R276" s="3">
        <v>1.6</v>
      </c>
      <c r="S276" s="3">
        <v>0</v>
      </c>
      <c r="T276" s="3">
        <v>0</v>
      </c>
      <c r="U276" s="3">
        <v>0</v>
      </c>
    </row>
    <row r="277" spans="1:21" ht="20.25" customHeight="1">
      <c r="A277" s="17" t="s">
        <v>72</v>
      </c>
      <c r="B277" s="17" t="s">
        <v>73</v>
      </c>
      <c r="C277" s="17">
        <v>200</v>
      </c>
      <c r="D277" s="17">
        <v>0.2</v>
      </c>
      <c r="E277" s="17">
        <v>0</v>
      </c>
      <c r="F277" s="17">
        <v>0.1</v>
      </c>
      <c r="G277" s="17">
        <v>1.4</v>
      </c>
      <c r="H277" s="17">
        <v>0</v>
      </c>
      <c r="I277" s="17">
        <v>0.01</v>
      </c>
      <c r="J277" s="17">
        <v>0.3</v>
      </c>
      <c r="K277" s="17">
        <v>0</v>
      </c>
      <c r="L277" s="17">
        <v>0.04</v>
      </c>
      <c r="M277" s="17">
        <v>0.62</v>
      </c>
      <c r="N277" s="17">
        <v>20.58</v>
      </c>
      <c r="O277" s="17">
        <v>65.959999999999994</v>
      </c>
      <c r="P277" s="17">
        <v>3.83</v>
      </c>
      <c r="Q277" s="17">
        <v>7.18</v>
      </c>
      <c r="R277" s="17">
        <v>0.71</v>
      </c>
      <c r="S277" s="17">
        <v>0</v>
      </c>
      <c r="T277" s="17">
        <v>0</v>
      </c>
      <c r="U277" s="17">
        <v>0</v>
      </c>
    </row>
    <row r="278" spans="1:21" ht="19.5" customHeight="1">
      <c r="A278" s="17" t="s">
        <v>29</v>
      </c>
      <c r="B278" s="17" t="s">
        <v>30</v>
      </c>
      <c r="C278" s="17">
        <v>30</v>
      </c>
      <c r="D278" s="17">
        <v>2.2999999999999998</v>
      </c>
      <c r="E278" s="17">
        <v>0.2</v>
      </c>
      <c r="F278" s="17">
        <v>14.8</v>
      </c>
      <c r="G278" s="17">
        <v>70.3</v>
      </c>
      <c r="H278" s="17">
        <v>0.03</v>
      </c>
      <c r="I278" s="17">
        <v>0.01</v>
      </c>
      <c r="J278" s="17">
        <v>0</v>
      </c>
      <c r="K278" s="17">
        <v>0</v>
      </c>
      <c r="L278" s="17">
        <v>0</v>
      </c>
      <c r="M278" s="17">
        <v>149.69999999999999</v>
      </c>
      <c r="N278" s="17">
        <v>27.9</v>
      </c>
      <c r="O278" s="17">
        <v>6</v>
      </c>
      <c r="P278" s="17">
        <v>4.2</v>
      </c>
      <c r="Q278" s="17">
        <v>19.5</v>
      </c>
      <c r="R278" s="17">
        <v>0.33</v>
      </c>
      <c r="S278" s="17">
        <v>0.96</v>
      </c>
      <c r="T278" s="17">
        <v>1.8</v>
      </c>
      <c r="U278" s="17">
        <v>4.3499999999999996</v>
      </c>
    </row>
    <row r="279" spans="1:21" ht="19.5" customHeight="1">
      <c r="A279" s="17" t="s">
        <v>29</v>
      </c>
      <c r="B279" s="17" t="s">
        <v>31</v>
      </c>
      <c r="C279" s="17">
        <v>20</v>
      </c>
      <c r="D279" s="17">
        <v>1.3</v>
      </c>
      <c r="E279" s="17">
        <v>0.2</v>
      </c>
      <c r="F279" s="17">
        <v>6.7</v>
      </c>
      <c r="G279" s="17">
        <v>34.200000000000003</v>
      </c>
      <c r="H279" s="17">
        <v>0.04</v>
      </c>
      <c r="I279" s="17">
        <v>0.02</v>
      </c>
      <c r="J279" s="17">
        <v>0</v>
      </c>
      <c r="K279" s="17">
        <v>0</v>
      </c>
      <c r="L279" s="17">
        <v>0</v>
      </c>
      <c r="M279" s="17">
        <v>122</v>
      </c>
      <c r="N279" s="17">
        <v>49</v>
      </c>
      <c r="O279" s="17">
        <v>7</v>
      </c>
      <c r="P279" s="17">
        <v>9.4</v>
      </c>
      <c r="Q279" s="17">
        <v>31.6</v>
      </c>
      <c r="R279" s="17">
        <v>0.78</v>
      </c>
      <c r="S279" s="17">
        <v>0</v>
      </c>
      <c r="T279" s="17">
        <v>6.18</v>
      </c>
      <c r="U279" s="17">
        <v>0</v>
      </c>
    </row>
    <row r="280" spans="1:21" ht="19.5" customHeight="1">
      <c r="A280" s="17"/>
      <c r="B280" s="7" t="s">
        <v>116</v>
      </c>
      <c r="C280" s="7">
        <v>660</v>
      </c>
      <c r="D280" s="7">
        <f>D275+D276+D277+D282+D278</f>
        <v>21.939999999999998</v>
      </c>
      <c r="E280" s="7">
        <f>E275+E276+E277+E282+E278</f>
        <v>22.79</v>
      </c>
      <c r="F280" s="7">
        <f>F275+F276+F277+F282+F278</f>
        <v>67.819999999999993</v>
      </c>
      <c r="G280" s="7">
        <f>G275+G276+G277+G282+G278</f>
        <v>564.9</v>
      </c>
      <c r="H280" s="7">
        <f>H275+H276+H277+H282+H278</f>
        <v>0.09</v>
      </c>
      <c r="I280" s="7">
        <f>I275+I276+I277+I282+I278</f>
        <v>0.25</v>
      </c>
      <c r="J280" s="7">
        <f>J275+J276+J277+J282+J278</f>
        <v>83.509999999999991</v>
      </c>
      <c r="K280" s="7">
        <f>K275+K276+K277+K282+K278</f>
        <v>9.9999999999999992E-2</v>
      </c>
      <c r="L280" s="7">
        <f>L275+L276+L277+L282+L278</f>
        <v>1.19</v>
      </c>
      <c r="M280" s="7">
        <f>M275+M276+M277+M282+M278</f>
        <v>382.12</v>
      </c>
      <c r="N280" s="7">
        <f>N275+N276+N277+N282+N278</f>
        <v>380.03</v>
      </c>
      <c r="O280" s="7">
        <f>O275+O276+O277+O282+O278</f>
        <v>442.36</v>
      </c>
      <c r="P280" s="7">
        <f>P275+P276+P277+P282+P278</f>
        <v>90.75</v>
      </c>
      <c r="Q280" s="7">
        <f>Q275+Q276+Q277+Q282+Q278</f>
        <v>432.63</v>
      </c>
      <c r="R280" s="7">
        <f>R275+R276+R277+R282+R278</f>
        <v>3.33</v>
      </c>
      <c r="S280" s="7">
        <f>S275+S276+S277+S282+S278</f>
        <v>39.720000000000006</v>
      </c>
      <c r="T280" s="7">
        <f>T275+T276+T277+T282+T278</f>
        <v>10.840000000000002</v>
      </c>
      <c r="U280" s="7">
        <f>U275+U276+U277+U282+U278</f>
        <v>71.539999999999992</v>
      </c>
    </row>
    <row r="281" spans="1:21" ht="19.5" customHeight="1">
      <c r="A281" s="17"/>
      <c r="B281" s="7" t="s">
        <v>177</v>
      </c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</row>
    <row r="282" spans="1:21" ht="19.5" customHeight="1">
      <c r="A282" s="17" t="s">
        <v>29</v>
      </c>
      <c r="B282" s="17" t="s">
        <v>115</v>
      </c>
      <c r="C282" s="17">
        <v>200</v>
      </c>
      <c r="D282" s="17">
        <v>5.8</v>
      </c>
      <c r="E282" s="17">
        <v>5</v>
      </c>
      <c r="F282" s="17">
        <v>8.4</v>
      </c>
      <c r="G282" s="17">
        <v>101.8</v>
      </c>
      <c r="H282" s="17">
        <v>0.03</v>
      </c>
      <c r="I282" s="17">
        <v>0.21</v>
      </c>
      <c r="J282" s="17">
        <v>26.4</v>
      </c>
      <c r="K282" s="17">
        <v>0</v>
      </c>
      <c r="L282" s="17">
        <v>0</v>
      </c>
      <c r="M282" s="17">
        <v>76</v>
      </c>
      <c r="N282" s="17">
        <v>242</v>
      </c>
      <c r="O282" s="17">
        <v>218</v>
      </c>
      <c r="P282" s="17">
        <v>24</v>
      </c>
      <c r="Q282" s="17">
        <v>160</v>
      </c>
      <c r="R282" s="17">
        <v>0.2</v>
      </c>
      <c r="S282" s="17">
        <v>18</v>
      </c>
      <c r="T282" s="17">
        <v>1.8</v>
      </c>
      <c r="U282" s="17">
        <v>40</v>
      </c>
    </row>
    <row r="283" spans="1:21" ht="19.5" customHeight="1">
      <c r="A283" s="17"/>
      <c r="B283" s="7" t="s">
        <v>191</v>
      </c>
      <c r="C283" s="7">
        <f>C282</f>
        <v>200</v>
      </c>
      <c r="D283" s="7">
        <f t="shared" ref="D283:U283" si="40">D282</f>
        <v>5.8</v>
      </c>
      <c r="E283" s="7">
        <f t="shared" si="40"/>
        <v>5</v>
      </c>
      <c r="F283" s="7">
        <f t="shared" si="40"/>
        <v>8.4</v>
      </c>
      <c r="G283" s="7">
        <f t="shared" si="40"/>
        <v>101.8</v>
      </c>
      <c r="H283" s="7">
        <f t="shared" si="40"/>
        <v>0.03</v>
      </c>
      <c r="I283" s="7">
        <f t="shared" si="40"/>
        <v>0.21</v>
      </c>
      <c r="J283" s="7">
        <f t="shared" si="40"/>
        <v>26.4</v>
      </c>
      <c r="K283" s="7">
        <f t="shared" si="40"/>
        <v>0</v>
      </c>
      <c r="L283" s="7">
        <f t="shared" si="40"/>
        <v>0</v>
      </c>
      <c r="M283" s="7">
        <f t="shared" si="40"/>
        <v>76</v>
      </c>
      <c r="N283" s="7">
        <f t="shared" si="40"/>
        <v>242</v>
      </c>
      <c r="O283" s="7">
        <f t="shared" si="40"/>
        <v>218</v>
      </c>
      <c r="P283" s="7">
        <f t="shared" si="40"/>
        <v>24</v>
      </c>
      <c r="Q283" s="7">
        <f t="shared" si="40"/>
        <v>160</v>
      </c>
      <c r="R283" s="7">
        <f t="shared" si="40"/>
        <v>0.2</v>
      </c>
      <c r="S283" s="7">
        <f t="shared" si="40"/>
        <v>18</v>
      </c>
      <c r="T283" s="7">
        <f t="shared" si="40"/>
        <v>1.8</v>
      </c>
      <c r="U283" s="7">
        <f t="shared" si="40"/>
        <v>40</v>
      </c>
    </row>
    <row r="284" spans="1:21" ht="19.5" customHeight="1">
      <c r="A284" s="17"/>
      <c r="B284" s="21" t="s">
        <v>33</v>
      </c>
      <c r="C284" s="21">
        <f>C261+C269+C273+C280+C283</f>
        <v>2365</v>
      </c>
      <c r="D284" s="21">
        <f t="shared" ref="D284:U284" si="41">D261+D269+D273+D280+D283</f>
        <v>72.45</v>
      </c>
      <c r="E284" s="21">
        <f t="shared" si="41"/>
        <v>75.19</v>
      </c>
      <c r="F284" s="21">
        <f t="shared" si="41"/>
        <v>278.50999999999993</v>
      </c>
      <c r="G284" s="21">
        <f t="shared" si="41"/>
        <v>2081.3000000000002</v>
      </c>
      <c r="H284" s="21">
        <f t="shared" si="41"/>
        <v>0.71</v>
      </c>
      <c r="I284" s="21">
        <f t="shared" si="41"/>
        <v>1.1599999999999999</v>
      </c>
      <c r="J284" s="21">
        <f t="shared" si="41"/>
        <v>459.65999999999997</v>
      </c>
      <c r="K284" s="21">
        <f t="shared" si="41"/>
        <v>0.84000000000000008</v>
      </c>
      <c r="L284" s="21">
        <f t="shared" si="41"/>
        <v>33.449999999999996</v>
      </c>
      <c r="M284" s="21">
        <f t="shared" si="41"/>
        <v>1881.5500000000002</v>
      </c>
      <c r="N284" s="21">
        <f t="shared" si="41"/>
        <v>3032.58</v>
      </c>
      <c r="O284" s="21">
        <f t="shared" si="41"/>
        <v>1237.3</v>
      </c>
      <c r="P284" s="21">
        <f t="shared" si="41"/>
        <v>340.13</v>
      </c>
      <c r="Q284" s="21">
        <f t="shared" si="41"/>
        <v>1351.73</v>
      </c>
      <c r="R284" s="21">
        <f t="shared" si="41"/>
        <v>13.649999999999999</v>
      </c>
      <c r="S284" s="21">
        <f t="shared" si="41"/>
        <v>321.99</v>
      </c>
      <c r="T284" s="21">
        <f t="shared" si="41"/>
        <v>61.330000000000005</v>
      </c>
      <c r="U284" s="21">
        <f t="shared" si="41"/>
        <v>836.71</v>
      </c>
    </row>
    <row r="285" spans="1:21" ht="19.5" customHeight="1">
      <c r="A285" s="22"/>
      <c r="B285" s="23"/>
      <c r="C285" s="23"/>
      <c r="D285" s="23"/>
      <c r="E285" s="23"/>
      <c r="F285" s="23"/>
      <c r="G285" s="23"/>
      <c r="H285" s="23"/>
      <c r="I285" s="23"/>
      <c r="J285" s="23"/>
      <c r="K285" s="23"/>
      <c r="L285" s="23"/>
      <c r="M285" s="23"/>
      <c r="N285" s="23"/>
      <c r="O285" s="23"/>
      <c r="P285" s="23"/>
      <c r="Q285" s="23"/>
      <c r="R285" s="23"/>
      <c r="S285" s="23"/>
      <c r="T285" s="23"/>
      <c r="U285" s="23"/>
    </row>
    <row r="286" spans="1:21" ht="19.5" customHeight="1">
      <c r="A286" s="57" t="s">
        <v>159</v>
      </c>
      <c r="B286" s="57"/>
      <c r="C286" s="57"/>
      <c r="D286" s="57"/>
      <c r="E286" s="57"/>
      <c r="F286" s="57"/>
      <c r="G286" s="57"/>
      <c r="H286" s="57"/>
      <c r="I286" s="57"/>
      <c r="J286" s="57"/>
      <c r="K286" s="57"/>
      <c r="L286" s="57"/>
      <c r="M286" s="57"/>
      <c r="N286" s="57"/>
      <c r="O286" s="57"/>
      <c r="P286" s="57"/>
      <c r="Q286" s="57"/>
      <c r="R286" s="57"/>
      <c r="S286" s="57"/>
      <c r="T286" s="57"/>
      <c r="U286" s="57"/>
    </row>
    <row r="287" spans="1:21" ht="19.5" customHeight="1">
      <c r="A287" s="56" t="s">
        <v>0</v>
      </c>
      <c r="B287" s="56" t="s">
        <v>77</v>
      </c>
      <c r="C287" s="58" t="s">
        <v>1</v>
      </c>
      <c r="D287" s="60" t="s">
        <v>78</v>
      </c>
      <c r="E287" s="61"/>
      <c r="F287" s="62"/>
      <c r="G287" s="39" t="s">
        <v>5</v>
      </c>
      <c r="H287" s="63" t="s">
        <v>75</v>
      </c>
      <c r="I287" s="63"/>
      <c r="J287" s="63"/>
      <c r="K287" s="63"/>
      <c r="L287" s="63"/>
      <c r="M287" s="63" t="s">
        <v>76</v>
      </c>
      <c r="N287" s="63"/>
      <c r="O287" s="63"/>
      <c r="P287" s="63"/>
      <c r="Q287" s="63"/>
      <c r="R287" s="63"/>
      <c r="S287" s="63"/>
      <c r="T287" s="63"/>
      <c r="U287" s="63"/>
    </row>
    <row r="288" spans="1:21" ht="19.5" customHeight="1">
      <c r="A288" s="56"/>
      <c r="B288" s="56"/>
      <c r="C288" s="59"/>
      <c r="D288" s="10" t="s">
        <v>2</v>
      </c>
      <c r="E288" s="10" t="s">
        <v>3</v>
      </c>
      <c r="F288" s="10" t="s">
        <v>4</v>
      </c>
      <c r="G288" s="40"/>
      <c r="H288" s="24" t="s">
        <v>6</v>
      </c>
      <c r="I288" s="24" t="s">
        <v>7</v>
      </c>
      <c r="J288" s="24" t="s">
        <v>8</v>
      </c>
      <c r="K288" s="24" t="s">
        <v>9</v>
      </c>
      <c r="L288" s="24" t="s">
        <v>10</v>
      </c>
      <c r="M288" s="24" t="s">
        <v>11</v>
      </c>
      <c r="N288" s="24" t="s">
        <v>12</v>
      </c>
      <c r="O288" s="24" t="s">
        <v>13</v>
      </c>
      <c r="P288" s="24" t="s">
        <v>14</v>
      </c>
      <c r="Q288" s="24" t="s">
        <v>15</v>
      </c>
      <c r="R288" s="24" t="s">
        <v>16</v>
      </c>
      <c r="S288" s="24" t="s">
        <v>17</v>
      </c>
      <c r="T288" s="24" t="s">
        <v>18</v>
      </c>
      <c r="U288" s="24" t="s">
        <v>19</v>
      </c>
    </row>
    <row r="289" spans="1:21" ht="19.5" customHeight="1">
      <c r="A289" s="7"/>
      <c r="B289" s="7"/>
      <c r="C289" s="24" t="s">
        <v>20</v>
      </c>
      <c r="D289" s="24" t="s">
        <v>20</v>
      </c>
      <c r="E289" s="24" t="s">
        <v>20</v>
      </c>
      <c r="F289" s="24" t="s">
        <v>20</v>
      </c>
      <c r="G289" s="24" t="s">
        <v>21</v>
      </c>
      <c r="H289" s="24" t="s">
        <v>22</v>
      </c>
      <c r="I289" s="24" t="s">
        <v>22</v>
      </c>
      <c r="J289" s="24" t="s">
        <v>23</v>
      </c>
      <c r="K289" s="24" t="s">
        <v>24</v>
      </c>
      <c r="L289" s="24" t="s">
        <v>22</v>
      </c>
      <c r="M289" s="24" t="s">
        <v>22</v>
      </c>
      <c r="N289" s="24" t="s">
        <v>22</v>
      </c>
      <c r="O289" s="24" t="s">
        <v>22</v>
      </c>
      <c r="P289" s="24" t="s">
        <v>22</v>
      </c>
      <c r="Q289" s="24" t="s">
        <v>22</v>
      </c>
      <c r="R289" s="24" t="s">
        <v>22</v>
      </c>
      <c r="S289" s="24" t="s">
        <v>24</v>
      </c>
      <c r="T289" s="24" t="s">
        <v>24</v>
      </c>
      <c r="U289" s="24" t="s">
        <v>24</v>
      </c>
    </row>
    <row r="290" spans="1:21" ht="19.5" customHeight="1">
      <c r="A290" s="17"/>
      <c r="B290" s="7" t="s">
        <v>102</v>
      </c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</row>
    <row r="291" spans="1:21" ht="31.5" customHeight="1">
      <c r="A291" s="17" t="s">
        <v>118</v>
      </c>
      <c r="B291" s="17" t="s">
        <v>119</v>
      </c>
      <c r="C291" s="17">
        <v>15</v>
      </c>
      <c r="D291" s="17">
        <v>3.48</v>
      </c>
      <c r="E291" s="17">
        <v>4.42</v>
      </c>
      <c r="F291" s="17">
        <v>0</v>
      </c>
      <c r="G291" s="17">
        <v>53.7</v>
      </c>
      <c r="H291" s="17">
        <v>0</v>
      </c>
      <c r="I291" s="17">
        <v>0.04</v>
      </c>
      <c r="J291" s="17">
        <v>23.4</v>
      </c>
      <c r="K291" s="17">
        <v>0.14000000000000001</v>
      </c>
      <c r="L291" s="17">
        <v>0.04</v>
      </c>
      <c r="M291" s="17">
        <v>92.34</v>
      </c>
      <c r="N291" s="17">
        <v>10.96</v>
      </c>
      <c r="O291" s="17">
        <v>116.16</v>
      </c>
      <c r="P291" s="17">
        <v>4.57</v>
      </c>
      <c r="Q291" s="17">
        <v>65.25</v>
      </c>
      <c r="R291" s="17">
        <v>0.13</v>
      </c>
      <c r="S291" s="17">
        <v>0</v>
      </c>
      <c r="T291" s="17">
        <v>1.9</v>
      </c>
      <c r="U291" s="17">
        <v>0</v>
      </c>
    </row>
    <row r="292" spans="1:21" ht="19.5" customHeight="1">
      <c r="A292" s="17" t="s">
        <v>103</v>
      </c>
      <c r="B292" s="17" t="s">
        <v>104</v>
      </c>
      <c r="C292" s="17">
        <v>150</v>
      </c>
      <c r="D292" s="17">
        <v>12.68</v>
      </c>
      <c r="E292" s="17">
        <v>17.95</v>
      </c>
      <c r="F292" s="17">
        <v>3.25</v>
      </c>
      <c r="G292" s="17">
        <v>225.2</v>
      </c>
      <c r="H292" s="17">
        <v>7.0000000000000007E-2</v>
      </c>
      <c r="I292" s="17">
        <v>0.4</v>
      </c>
      <c r="J292" s="17">
        <v>182.66</v>
      </c>
      <c r="K292" s="17">
        <v>2.1800000000000002</v>
      </c>
      <c r="L292" s="17">
        <v>0</v>
      </c>
      <c r="M292" s="17">
        <v>264</v>
      </c>
      <c r="N292" s="17">
        <v>180</v>
      </c>
      <c r="O292" s="17">
        <v>110</v>
      </c>
      <c r="P292" s="17">
        <v>17</v>
      </c>
      <c r="Q292" s="17">
        <v>202</v>
      </c>
      <c r="R292" s="17">
        <v>2.1</v>
      </c>
      <c r="S292" s="17">
        <v>43.65</v>
      </c>
      <c r="T292" s="17">
        <v>26</v>
      </c>
      <c r="U292" s="17">
        <v>62.62</v>
      </c>
    </row>
    <row r="293" spans="1:21" ht="19.5" customHeight="1">
      <c r="A293" s="17" t="s">
        <v>128</v>
      </c>
      <c r="B293" s="17" t="s">
        <v>129</v>
      </c>
      <c r="C293" s="17">
        <v>200</v>
      </c>
      <c r="D293" s="17">
        <v>0.2</v>
      </c>
      <c r="E293" s="17">
        <v>0</v>
      </c>
      <c r="F293" s="17">
        <v>8</v>
      </c>
      <c r="G293" s="17">
        <v>33</v>
      </c>
      <c r="H293" s="17">
        <v>0.01</v>
      </c>
      <c r="I293" s="17">
        <v>0.01</v>
      </c>
      <c r="J293" s="17">
        <v>1.06</v>
      </c>
      <c r="K293" s="17">
        <v>0</v>
      </c>
      <c r="L293" s="17">
        <v>5.28</v>
      </c>
      <c r="M293" s="17">
        <v>2.23</v>
      </c>
      <c r="N293" s="17">
        <v>36.15</v>
      </c>
      <c r="O293" s="17">
        <v>74.47</v>
      </c>
      <c r="P293" s="17">
        <v>2.4900000000000002</v>
      </c>
      <c r="Q293" s="17">
        <v>4.4000000000000004</v>
      </c>
      <c r="R293" s="17">
        <v>0.08</v>
      </c>
      <c r="S293" s="17">
        <v>0.44</v>
      </c>
      <c r="T293" s="17">
        <v>0.1</v>
      </c>
      <c r="U293" s="17">
        <v>3.74</v>
      </c>
    </row>
    <row r="294" spans="1:21" ht="19.5" customHeight="1">
      <c r="A294" s="17" t="s">
        <v>29</v>
      </c>
      <c r="B294" s="17" t="s">
        <v>30</v>
      </c>
      <c r="C294" s="17">
        <v>30</v>
      </c>
      <c r="D294" s="17">
        <v>2.2999999999999998</v>
      </c>
      <c r="E294" s="17">
        <v>0.2</v>
      </c>
      <c r="F294" s="17">
        <v>14.8</v>
      </c>
      <c r="G294" s="17">
        <v>70.3</v>
      </c>
      <c r="H294" s="17">
        <v>0.03</v>
      </c>
      <c r="I294" s="17">
        <v>0.01</v>
      </c>
      <c r="J294" s="17">
        <v>0</v>
      </c>
      <c r="K294" s="17">
        <v>0</v>
      </c>
      <c r="L294" s="17">
        <v>0</v>
      </c>
      <c r="M294" s="17">
        <v>149.69999999999999</v>
      </c>
      <c r="N294" s="17">
        <v>27.9</v>
      </c>
      <c r="O294" s="17">
        <v>6</v>
      </c>
      <c r="P294" s="17">
        <v>4.2</v>
      </c>
      <c r="Q294" s="17">
        <v>19.5</v>
      </c>
      <c r="R294" s="17">
        <v>0.33</v>
      </c>
      <c r="S294" s="17">
        <v>0.96</v>
      </c>
      <c r="T294" s="17">
        <v>1.8</v>
      </c>
      <c r="U294" s="17">
        <v>4.3499999999999996</v>
      </c>
    </row>
    <row r="295" spans="1:21" ht="19.5" customHeight="1">
      <c r="A295" s="17" t="s">
        <v>29</v>
      </c>
      <c r="B295" s="17" t="s">
        <v>91</v>
      </c>
      <c r="C295" s="17">
        <v>100</v>
      </c>
      <c r="D295" s="17">
        <v>0.4</v>
      </c>
      <c r="E295" s="17">
        <v>0.4</v>
      </c>
      <c r="F295" s="17">
        <v>9.8000000000000007</v>
      </c>
      <c r="G295" s="17">
        <v>44.4</v>
      </c>
      <c r="H295" s="17">
        <v>0.03</v>
      </c>
      <c r="I295" s="17">
        <v>0.02</v>
      </c>
      <c r="J295" s="17">
        <v>5</v>
      </c>
      <c r="K295" s="17">
        <v>0</v>
      </c>
      <c r="L295" s="17">
        <v>10</v>
      </c>
      <c r="M295" s="17">
        <v>26</v>
      </c>
      <c r="N295" s="17">
        <v>278</v>
      </c>
      <c r="O295" s="17">
        <v>16</v>
      </c>
      <c r="P295" s="17">
        <v>9</v>
      </c>
      <c r="Q295" s="17">
        <v>11</v>
      </c>
      <c r="R295" s="17">
        <v>2.2000000000000002</v>
      </c>
      <c r="S295" s="17">
        <v>2</v>
      </c>
      <c r="T295" s="17">
        <v>0.3</v>
      </c>
      <c r="U295" s="17">
        <v>8</v>
      </c>
    </row>
    <row r="296" spans="1:21" ht="19.5" customHeight="1">
      <c r="A296" s="17"/>
      <c r="B296" s="7" t="s">
        <v>32</v>
      </c>
      <c r="C296" s="7">
        <f>C291+C292+C293+C294+C295</f>
        <v>495</v>
      </c>
      <c r="D296" s="7">
        <f>D291+D292+D293+D294+D295</f>
        <v>19.059999999999999</v>
      </c>
      <c r="E296" s="7">
        <f t="shared" ref="E296:U296" si="42">E291+E292+E293+E294+E295</f>
        <v>22.969999999999995</v>
      </c>
      <c r="F296" s="7">
        <f t="shared" si="42"/>
        <v>35.85</v>
      </c>
      <c r="G296" s="7">
        <f t="shared" si="42"/>
        <v>426.59999999999997</v>
      </c>
      <c r="H296" s="7">
        <f t="shared" si="42"/>
        <v>0.14000000000000001</v>
      </c>
      <c r="I296" s="7">
        <f t="shared" si="42"/>
        <v>0.48000000000000004</v>
      </c>
      <c r="J296" s="7">
        <f t="shared" si="42"/>
        <v>212.12</v>
      </c>
      <c r="K296" s="7">
        <f t="shared" si="42"/>
        <v>2.3200000000000003</v>
      </c>
      <c r="L296" s="7">
        <f t="shared" si="42"/>
        <v>15.32</v>
      </c>
      <c r="M296" s="7">
        <f t="shared" si="42"/>
        <v>534.27</v>
      </c>
      <c r="N296" s="7">
        <f t="shared" si="42"/>
        <v>533.01</v>
      </c>
      <c r="O296" s="7">
        <f t="shared" si="42"/>
        <v>322.63</v>
      </c>
      <c r="P296" s="7">
        <f t="shared" si="42"/>
        <v>37.260000000000005</v>
      </c>
      <c r="Q296" s="7">
        <f t="shared" si="42"/>
        <v>302.14999999999998</v>
      </c>
      <c r="R296" s="7">
        <f t="shared" si="42"/>
        <v>4.84</v>
      </c>
      <c r="S296" s="7">
        <f t="shared" si="42"/>
        <v>47.05</v>
      </c>
      <c r="T296" s="7">
        <f t="shared" si="42"/>
        <v>30.1</v>
      </c>
      <c r="U296" s="7">
        <f t="shared" si="42"/>
        <v>78.709999999999994</v>
      </c>
    </row>
    <row r="297" spans="1:21" ht="17.25" customHeight="1">
      <c r="A297" s="17"/>
      <c r="B297" s="7" t="s">
        <v>105</v>
      </c>
      <c r="C297" s="17"/>
      <c r="D297" s="17"/>
      <c r="E297" s="17"/>
      <c r="F297" s="17"/>
      <c r="G297" s="17"/>
      <c r="H297" s="17"/>
      <c r="I297" s="17"/>
      <c r="J297" s="17"/>
      <c r="K297" s="17"/>
      <c r="L297" s="17"/>
      <c r="M297" s="17"/>
      <c r="N297" s="17"/>
      <c r="O297" s="17"/>
      <c r="P297" s="17"/>
      <c r="Q297" s="17"/>
      <c r="R297" s="17"/>
      <c r="S297" s="17"/>
      <c r="T297" s="17"/>
      <c r="U297" s="17"/>
    </row>
    <row r="298" spans="1:21" ht="41.25" customHeight="1">
      <c r="A298" s="6" t="s">
        <v>173</v>
      </c>
      <c r="B298" s="6" t="s">
        <v>174</v>
      </c>
      <c r="C298" s="3">
        <v>60</v>
      </c>
      <c r="D298" s="3">
        <v>0.6</v>
      </c>
      <c r="E298" s="3">
        <v>5.9</v>
      </c>
      <c r="F298" s="3">
        <v>4.5999999999999996</v>
      </c>
      <c r="G298" s="3">
        <v>74.7</v>
      </c>
      <c r="H298" s="3">
        <v>0</v>
      </c>
      <c r="I298" s="3">
        <v>0</v>
      </c>
      <c r="J298" s="3">
        <v>0.7</v>
      </c>
      <c r="K298" s="3">
        <v>0</v>
      </c>
      <c r="L298" s="3">
        <v>1.4</v>
      </c>
      <c r="M298" s="3">
        <v>0</v>
      </c>
      <c r="N298" s="3">
        <v>0</v>
      </c>
      <c r="O298" s="3">
        <v>19.100000000000001</v>
      </c>
      <c r="P298" s="3">
        <v>13.6</v>
      </c>
      <c r="Q298" s="3">
        <v>19.600000000000001</v>
      </c>
      <c r="R298" s="3">
        <v>0.8</v>
      </c>
      <c r="S298" s="3">
        <v>0</v>
      </c>
      <c r="T298" s="3">
        <v>0</v>
      </c>
      <c r="U298" s="3">
        <v>0</v>
      </c>
    </row>
    <row r="299" spans="1:21" ht="30" customHeight="1">
      <c r="A299" s="17" t="s">
        <v>160</v>
      </c>
      <c r="B299" s="17" t="s">
        <v>161</v>
      </c>
      <c r="C299" s="17">
        <v>200</v>
      </c>
      <c r="D299" s="17">
        <v>4.7</v>
      </c>
      <c r="E299" s="17">
        <v>5.7</v>
      </c>
      <c r="F299" s="17">
        <v>10.1</v>
      </c>
      <c r="G299" s="17">
        <v>110.4</v>
      </c>
      <c r="H299" s="17">
        <v>0.03</v>
      </c>
      <c r="I299" s="17">
        <v>0.04</v>
      </c>
      <c r="J299" s="17">
        <v>134.66</v>
      </c>
      <c r="K299" s="17">
        <v>0</v>
      </c>
      <c r="L299" s="17">
        <v>6.77</v>
      </c>
      <c r="M299" s="17">
        <v>107.03</v>
      </c>
      <c r="N299" s="17">
        <v>264.63</v>
      </c>
      <c r="O299" s="17">
        <v>33.68</v>
      </c>
      <c r="P299" s="17">
        <v>19.22</v>
      </c>
      <c r="Q299" s="17">
        <v>42.64</v>
      </c>
      <c r="R299" s="17">
        <v>0.87</v>
      </c>
      <c r="S299" s="17">
        <v>17.16</v>
      </c>
      <c r="T299" s="17">
        <v>0.4</v>
      </c>
      <c r="U299" s="17">
        <v>22.62</v>
      </c>
    </row>
    <row r="300" spans="1:21" ht="19.5" customHeight="1">
      <c r="A300" s="17" t="s">
        <v>49</v>
      </c>
      <c r="B300" s="6" t="s">
        <v>50</v>
      </c>
      <c r="C300" s="17">
        <v>150</v>
      </c>
      <c r="D300" s="17">
        <v>3.6</v>
      </c>
      <c r="E300" s="17">
        <v>4.8</v>
      </c>
      <c r="F300" s="17">
        <v>36.4</v>
      </c>
      <c r="G300" s="17">
        <v>203.5</v>
      </c>
      <c r="H300" s="17">
        <v>0.03</v>
      </c>
      <c r="I300" s="17">
        <v>0.02</v>
      </c>
      <c r="J300" s="17">
        <v>18.36</v>
      </c>
      <c r="K300" s="17">
        <v>0.09</v>
      </c>
      <c r="L300" s="17">
        <v>0</v>
      </c>
      <c r="M300" s="17">
        <v>152.80000000000001</v>
      </c>
      <c r="N300" s="17">
        <v>46.55</v>
      </c>
      <c r="O300" s="17">
        <v>106.65</v>
      </c>
      <c r="P300" s="17">
        <v>23.59</v>
      </c>
      <c r="Q300" s="17">
        <v>72.569999999999993</v>
      </c>
      <c r="R300" s="17">
        <v>0.49</v>
      </c>
      <c r="S300" s="17">
        <v>20.76</v>
      </c>
      <c r="T300" s="17">
        <v>7.24</v>
      </c>
      <c r="U300" s="17">
        <v>27.19</v>
      </c>
    </row>
    <row r="301" spans="1:21" ht="24" customHeight="1">
      <c r="A301" s="3" t="s">
        <v>41</v>
      </c>
      <c r="B301" s="3" t="s">
        <v>42</v>
      </c>
      <c r="C301" s="14" t="s">
        <v>94</v>
      </c>
      <c r="D301" s="3">
        <v>13.76</v>
      </c>
      <c r="E301" s="3">
        <v>13.91</v>
      </c>
      <c r="F301" s="3">
        <v>3.9</v>
      </c>
      <c r="G301" s="3">
        <v>195.8</v>
      </c>
      <c r="H301" s="3">
        <v>0.04</v>
      </c>
      <c r="I301" s="3">
        <v>0.12</v>
      </c>
      <c r="J301" s="3">
        <v>25.46</v>
      </c>
      <c r="K301" s="3">
        <v>7.0000000000000007E-2</v>
      </c>
      <c r="L301" s="3">
        <v>1</v>
      </c>
      <c r="M301" s="3">
        <v>122</v>
      </c>
      <c r="N301" s="3">
        <v>322</v>
      </c>
      <c r="O301" s="3">
        <v>55</v>
      </c>
      <c r="P301" s="3">
        <v>23</v>
      </c>
      <c r="Q301" s="3">
        <v>166</v>
      </c>
      <c r="R301" s="3">
        <v>2.5</v>
      </c>
      <c r="S301" s="3">
        <v>17.059999999999999</v>
      </c>
      <c r="T301" s="3">
        <v>0.4</v>
      </c>
      <c r="U301" s="3">
        <v>62.71</v>
      </c>
    </row>
    <row r="302" spans="1:21" ht="31.5" customHeight="1">
      <c r="A302" s="17" t="s">
        <v>53</v>
      </c>
      <c r="B302" s="17" t="s">
        <v>54</v>
      </c>
      <c r="C302" s="17">
        <v>200</v>
      </c>
      <c r="D302" s="17">
        <v>3.9</v>
      </c>
      <c r="E302" s="17">
        <v>2.9</v>
      </c>
      <c r="F302" s="17">
        <v>11.2</v>
      </c>
      <c r="G302" s="17">
        <v>86</v>
      </c>
      <c r="H302" s="17">
        <v>0.03</v>
      </c>
      <c r="I302" s="17">
        <v>0.13</v>
      </c>
      <c r="J302" s="17">
        <v>13.29</v>
      </c>
      <c r="K302" s="17">
        <v>0</v>
      </c>
      <c r="L302" s="17">
        <v>0.52</v>
      </c>
      <c r="M302" s="17">
        <v>38.549999999999997</v>
      </c>
      <c r="N302" s="17">
        <v>183.98</v>
      </c>
      <c r="O302" s="17">
        <v>148.32</v>
      </c>
      <c r="P302" s="17">
        <v>30.67</v>
      </c>
      <c r="Q302" s="17">
        <v>106.79</v>
      </c>
      <c r="R302" s="17">
        <v>1.06</v>
      </c>
      <c r="S302" s="17">
        <v>9</v>
      </c>
      <c r="T302" s="17">
        <v>1.76</v>
      </c>
      <c r="U302" s="17">
        <v>20</v>
      </c>
    </row>
    <row r="303" spans="1:21" ht="19.5" customHeight="1">
      <c r="A303" s="17" t="s">
        <v>29</v>
      </c>
      <c r="B303" s="17" t="s">
        <v>30</v>
      </c>
      <c r="C303" s="17">
        <v>30</v>
      </c>
      <c r="D303" s="17">
        <v>2.2999999999999998</v>
      </c>
      <c r="E303" s="17">
        <v>0.2</v>
      </c>
      <c r="F303" s="17">
        <v>14.8</v>
      </c>
      <c r="G303" s="17">
        <v>70.3</v>
      </c>
      <c r="H303" s="17">
        <v>0.03</v>
      </c>
      <c r="I303" s="17">
        <v>0.01</v>
      </c>
      <c r="J303" s="17">
        <v>0</v>
      </c>
      <c r="K303" s="17">
        <v>0</v>
      </c>
      <c r="L303" s="17">
        <v>0</v>
      </c>
      <c r="M303" s="17">
        <v>149.69999999999999</v>
      </c>
      <c r="N303" s="17">
        <v>27.9</v>
      </c>
      <c r="O303" s="17">
        <v>6</v>
      </c>
      <c r="P303" s="17">
        <v>4.2</v>
      </c>
      <c r="Q303" s="17">
        <v>19.5</v>
      </c>
      <c r="R303" s="17">
        <v>0.33</v>
      </c>
      <c r="S303" s="17">
        <v>0.96</v>
      </c>
      <c r="T303" s="17">
        <v>1.8</v>
      </c>
      <c r="U303" s="17">
        <v>4.3499999999999996</v>
      </c>
    </row>
    <row r="304" spans="1:21" ht="19.5" customHeight="1">
      <c r="A304" s="17"/>
      <c r="B304" s="7" t="s">
        <v>108</v>
      </c>
      <c r="C304" s="7">
        <v>740</v>
      </c>
      <c r="D304" s="7">
        <f>D298+D299+D300+D301+D302+D303</f>
        <v>28.86</v>
      </c>
      <c r="E304" s="7">
        <f t="shared" ref="E304:U304" si="43">E298+E299+E300+E301+E302+E303</f>
        <v>33.410000000000004</v>
      </c>
      <c r="F304" s="7">
        <f t="shared" si="43"/>
        <v>80.999999999999986</v>
      </c>
      <c r="G304" s="7">
        <f t="shared" si="43"/>
        <v>740.7</v>
      </c>
      <c r="H304" s="7">
        <f t="shared" si="43"/>
        <v>0.16</v>
      </c>
      <c r="I304" s="7">
        <f t="shared" si="43"/>
        <v>0.32</v>
      </c>
      <c r="J304" s="7">
        <f t="shared" si="43"/>
        <v>192.46999999999997</v>
      </c>
      <c r="K304" s="7">
        <f t="shared" si="43"/>
        <v>0.16</v>
      </c>
      <c r="L304" s="7">
        <f t="shared" si="43"/>
        <v>9.69</v>
      </c>
      <c r="M304" s="7">
        <f t="shared" si="43"/>
        <v>570.08000000000004</v>
      </c>
      <c r="N304" s="7">
        <f t="shared" si="43"/>
        <v>845.06000000000006</v>
      </c>
      <c r="O304" s="7">
        <f t="shared" si="43"/>
        <v>368.75</v>
      </c>
      <c r="P304" s="7">
        <f t="shared" si="43"/>
        <v>114.28</v>
      </c>
      <c r="Q304" s="7">
        <f t="shared" si="43"/>
        <v>427.1</v>
      </c>
      <c r="R304" s="7">
        <f t="shared" si="43"/>
        <v>6.0500000000000007</v>
      </c>
      <c r="S304" s="7">
        <f t="shared" si="43"/>
        <v>64.94</v>
      </c>
      <c r="T304" s="7">
        <f t="shared" si="43"/>
        <v>11.600000000000001</v>
      </c>
      <c r="U304" s="7">
        <f t="shared" si="43"/>
        <v>136.87</v>
      </c>
    </row>
    <row r="305" spans="1:21" ht="19.5" customHeight="1">
      <c r="A305" s="17"/>
      <c r="B305" s="7" t="s">
        <v>109</v>
      </c>
      <c r="C305" s="17"/>
      <c r="D305" s="17"/>
      <c r="E305" s="17"/>
      <c r="F305" s="17"/>
      <c r="G305" s="17"/>
      <c r="H305" s="17"/>
      <c r="I305" s="17"/>
      <c r="J305" s="17"/>
      <c r="K305" s="17"/>
      <c r="L305" s="17"/>
      <c r="M305" s="17"/>
      <c r="N305" s="17"/>
      <c r="O305" s="17"/>
      <c r="P305" s="17"/>
      <c r="Q305" s="17"/>
      <c r="R305" s="17"/>
      <c r="S305" s="17"/>
      <c r="T305" s="17"/>
      <c r="U305" s="17"/>
    </row>
    <row r="306" spans="1:21" ht="19.5" customHeight="1">
      <c r="A306" s="17" t="s">
        <v>29</v>
      </c>
      <c r="B306" s="6" t="s">
        <v>138</v>
      </c>
      <c r="C306" s="17">
        <v>200</v>
      </c>
      <c r="D306" s="17">
        <v>0.6</v>
      </c>
      <c r="E306" s="17">
        <v>0</v>
      </c>
      <c r="F306" s="17">
        <v>33</v>
      </c>
      <c r="G306" s="17">
        <v>134.4</v>
      </c>
      <c r="H306" s="17">
        <v>0.03</v>
      </c>
      <c r="I306" s="17">
        <v>0.06</v>
      </c>
      <c r="J306" s="17">
        <v>60</v>
      </c>
      <c r="K306" s="17">
        <v>0</v>
      </c>
      <c r="L306" s="17">
        <v>5</v>
      </c>
      <c r="M306" s="17">
        <v>9</v>
      </c>
      <c r="N306" s="17">
        <v>252</v>
      </c>
      <c r="O306" s="17">
        <v>9</v>
      </c>
      <c r="P306" s="17">
        <v>21</v>
      </c>
      <c r="Q306" s="17">
        <v>26</v>
      </c>
      <c r="R306" s="17">
        <v>0.3</v>
      </c>
      <c r="S306" s="17">
        <v>0</v>
      </c>
      <c r="T306" s="17">
        <v>0</v>
      </c>
      <c r="U306" s="17">
        <v>0</v>
      </c>
    </row>
    <row r="307" spans="1:21" ht="19.5" customHeight="1">
      <c r="A307" s="17" t="s">
        <v>29</v>
      </c>
      <c r="B307" s="17" t="s">
        <v>110</v>
      </c>
      <c r="C307" s="17">
        <v>30</v>
      </c>
      <c r="D307" s="17">
        <v>1.8</v>
      </c>
      <c r="E307" s="17">
        <v>1.4</v>
      </c>
      <c r="F307" s="17">
        <v>22.5</v>
      </c>
      <c r="G307" s="17">
        <v>109.8</v>
      </c>
      <c r="H307" s="17">
        <v>0.02</v>
      </c>
      <c r="I307" s="17">
        <v>0.01</v>
      </c>
      <c r="J307" s="17">
        <v>0</v>
      </c>
      <c r="K307" s="17">
        <v>0</v>
      </c>
      <c r="L307" s="17">
        <v>0</v>
      </c>
      <c r="M307" s="17">
        <v>0.6</v>
      </c>
      <c r="N307" s="17">
        <v>21.3</v>
      </c>
      <c r="O307" s="17">
        <v>3.3</v>
      </c>
      <c r="P307" s="17">
        <v>2.7</v>
      </c>
      <c r="Q307" s="17">
        <v>15</v>
      </c>
      <c r="R307" s="17">
        <v>0.24</v>
      </c>
      <c r="S307" s="17">
        <v>0</v>
      </c>
      <c r="T307" s="17">
        <v>0</v>
      </c>
      <c r="U307" s="17">
        <v>0</v>
      </c>
    </row>
    <row r="308" spans="1:21" ht="19.5" customHeight="1">
      <c r="A308" s="17"/>
      <c r="B308" s="7" t="s">
        <v>111</v>
      </c>
      <c r="C308" s="7">
        <f>C306+C307</f>
        <v>230</v>
      </c>
      <c r="D308" s="7">
        <f t="shared" ref="D308:U308" si="44">D306+D307</f>
        <v>2.4</v>
      </c>
      <c r="E308" s="7">
        <f t="shared" si="44"/>
        <v>1.4</v>
      </c>
      <c r="F308" s="7">
        <f t="shared" si="44"/>
        <v>55.5</v>
      </c>
      <c r="G308" s="7">
        <f t="shared" si="44"/>
        <v>244.2</v>
      </c>
      <c r="H308" s="7">
        <f t="shared" si="44"/>
        <v>0.05</v>
      </c>
      <c r="I308" s="7">
        <f t="shared" si="44"/>
        <v>6.9999999999999993E-2</v>
      </c>
      <c r="J308" s="7">
        <f t="shared" si="44"/>
        <v>60</v>
      </c>
      <c r="K308" s="7">
        <f t="shared" si="44"/>
        <v>0</v>
      </c>
      <c r="L308" s="7">
        <f t="shared" si="44"/>
        <v>5</v>
      </c>
      <c r="M308" s="7">
        <f t="shared" si="44"/>
        <v>9.6</v>
      </c>
      <c r="N308" s="7">
        <f t="shared" si="44"/>
        <v>273.3</v>
      </c>
      <c r="O308" s="7">
        <f t="shared" si="44"/>
        <v>12.3</v>
      </c>
      <c r="P308" s="7">
        <f t="shared" si="44"/>
        <v>23.7</v>
      </c>
      <c r="Q308" s="7">
        <f t="shared" si="44"/>
        <v>41</v>
      </c>
      <c r="R308" s="7">
        <f t="shared" si="44"/>
        <v>0.54</v>
      </c>
      <c r="S308" s="7">
        <f t="shared" si="44"/>
        <v>0</v>
      </c>
      <c r="T308" s="7">
        <f t="shared" si="44"/>
        <v>0</v>
      </c>
      <c r="U308" s="7">
        <f t="shared" si="44"/>
        <v>0</v>
      </c>
    </row>
    <row r="309" spans="1:21" ht="19.5" customHeight="1">
      <c r="A309" s="17"/>
      <c r="B309" s="7" t="s">
        <v>112</v>
      </c>
      <c r="C309" s="17"/>
      <c r="D309" s="17"/>
      <c r="E309" s="17"/>
      <c r="F309" s="17"/>
      <c r="G309" s="17"/>
      <c r="H309" s="17"/>
      <c r="I309" s="17"/>
      <c r="J309" s="17"/>
      <c r="K309" s="17"/>
      <c r="L309" s="17"/>
      <c r="M309" s="17"/>
      <c r="N309" s="17"/>
      <c r="O309" s="17"/>
      <c r="P309" s="17"/>
      <c r="Q309" s="17"/>
      <c r="R309" s="17"/>
      <c r="S309" s="17"/>
      <c r="T309" s="17"/>
      <c r="U309" s="17"/>
    </row>
    <row r="310" spans="1:21" ht="19.5" customHeight="1">
      <c r="A310" s="17" t="s">
        <v>162</v>
      </c>
      <c r="B310" s="17" t="s">
        <v>163</v>
      </c>
      <c r="C310" s="17">
        <v>150</v>
      </c>
      <c r="D310" s="17">
        <v>29.7</v>
      </c>
      <c r="E310" s="17">
        <v>10.7</v>
      </c>
      <c r="F310" s="17">
        <v>21.6</v>
      </c>
      <c r="G310" s="17">
        <v>301.3</v>
      </c>
      <c r="H310" s="17">
        <v>0.06</v>
      </c>
      <c r="I310" s="17">
        <v>0.32</v>
      </c>
      <c r="J310" s="17">
        <v>51.12</v>
      </c>
      <c r="K310" s="17">
        <v>0.15</v>
      </c>
      <c r="L310" s="17">
        <v>0.28999999999999998</v>
      </c>
      <c r="M310" s="17">
        <v>181.29</v>
      </c>
      <c r="N310" s="17">
        <v>159.41999999999999</v>
      </c>
      <c r="O310" s="17">
        <v>223.93</v>
      </c>
      <c r="P310" s="17">
        <v>32.44</v>
      </c>
      <c r="Q310" s="17">
        <v>290.68</v>
      </c>
      <c r="R310" s="17">
        <v>0.86</v>
      </c>
      <c r="S310" s="17">
        <v>28.82</v>
      </c>
      <c r="T310" s="17">
        <v>39.11</v>
      </c>
      <c r="U310" s="17">
        <v>49.63</v>
      </c>
    </row>
    <row r="311" spans="1:21" ht="19.5" customHeight="1">
      <c r="A311" s="4" t="s">
        <v>29</v>
      </c>
      <c r="B311" s="4" t="s">
        <v>192</v>
      </c>
      <c r="C311" s="14">
        <v>20</v>
      </c>
      <c r="D311" s="3">
        <v>1.44</v>
      </c>
      <c r="E311" s="3">
        <v>1.7</v>
      </c>
      <c r="F311" s="3">
        <v>11.1</v>
      </c>
      <c r="G311" s="3">
        <v>65.5</v>
      </c>
      <c r="H311" s="3">
        <v>0.01</v>
      </c>
      <c r="I311" s="3">
        <v>0.06</v>
      </c>
      <c r="J311" s="3">
        <v>5.64</v>
      </c>
      <c r="K311" s="3">
        <v>0</v>
      </c>
      <c r="L311" s="3">
        <v>0</v>
      </c>
      <c r="M311" s="3">
        <v>20</v>
      </c>
      <c r="N311" s="3">
        <v>61</v>
      </c>
      <c r="O311" s="3">
        <v>54</v>
      </c>
      <c r="P311" s="3">
        <v>6</v>
      </c>
      <c r="Q311" s="3">
        <v>38</v>
      </c>
      <c r="R311" s="3">
        <v>0</v>
      </c>
      <c r="S311" s="3">
        <v>1.4</v>
      </c>
      <c r="T311" s="3">
        <v>0.5</v>
      </c>
      <c r="U311" s="3">
        <v>7</v>
      </c>
    </row>
    <row r="312" spans="1:21" ht="19.5" customHeight="1">
      <c r="A312" s="17" t="s">
        <v>43</v>
      </c>
      <c r="B312" s="17" t="s">
        <v>44</v>
      </c>
      <c r="C312" s="17">
        <v>207</v>
      </c>
      <c r="D312" s="17">
        <v>0.2</v>
      </c>
      <c r="E312" s="17">
        <v>0.1</v>
      </c>
      <c r="F312" s="17">
        <v>6.6</v>
      </c>
      <c r="G312" s="17">
        <v>27.9</v>
      </c>
      <c r="H312" s="17">
        <v>0</v>
      </c>
      <c r="I312" s="17">
        <v>0.01</v>
      </c>
      <c r="J312" s="17">
        <v>0.38</v>
      </c>
      <c r="K312" s="17">
        <v>0</v>
      </c>
      <c r="L312" s="17">
        <v>1.1599999999999999</v>
      </c>
      <c r="M312" s="17">
        <v>1.26</v>
      </c>
      <c r="N312" s="17">
        <v>30.23</v>
      </c>
      <c r="O312" s="17">
        <v>67</v>
      </c>
      <c r="P312" s="17">
        <v>4.5599999999999996</v>
      </c>
      <c r="Q312" s="17">
        <v>8.52</v>
      </c>
      <c r="R312" s="17">
        <v>0.77</v>
      </c>
      <c r="S312" s="17">
        <v>0.01</v>
      </c>
      <c r="T312" s="17">
        <v>0.02</v>
      </c>
      <c r="U312" s="17">
        <v>0.7</v>
      </c>
    </row>
    <row r="313" spans="1:21" ht="19.5" customHeight="1">
      <c r="A313" s="17" t="s">
        <v>29</v>
      </c>
      <c r="B313" s="17" t="s">
        <v>30</v>
      </c>
      <c r="C313" s="17">
        <v>30</v>
      </c>
      <c r="D313" s="17">
        <v>2.2999999999999998</v>
      </c>
      <c r="E313" s="17">
        <v>0.2</v>
      </c>
      <c r="F313" s="17">
        <v>14.8</v>
      </c>
      <c r="G313" s="17">
        <v>70.3</v>
      </c>
      <c r="H313" s="17">
        <v>0.03</v>
      </c>
      <c r="I313" s="17">
        <v>0.01</v>
      </c>
      <c r="J313" s="17">
        <v>0</v>
      </c>
      <c r="K313" s="17">
        <v>0</v>
      </c>
      <c r="L313" s="17">
        <v>0</v>
      </c>
      <c r="M313" s="17">
        <v>149.69999999999999</v>
      </c>
      <c r="N313" s="17">
        <v>27.9</v>
      </c>
      <c r="O313" s="17">
        <v>6</v>
      </c>
      <c r="P313" s="17">
        <v>4.2</v>
      </c>
      <c r="Q313" s="17">
        <v>19.5</v>
      </c>
      <c r="R313" s="17">
        <v>0.33</v>
      </c>
      <c r="S313" s="17">
        <v>0.96</v>
      </c>
      <c r="T313" s="17">
        <v>1.8</v>
      </c>
      <c r="U313" s="17">
        <v>4.3499999999999996</v>
      </c>
    </row>
    <row r="314" spans="1:21" ht="19.5" customHeight="1">
      <c r="A314" s="17" t="s">
        <v>29</v>
      </c>
      <c r="B314" s="17" t="s">
        <v>31</v>
      </c>
      <c r="C314" s="17">
        <v>20</v>
      </c>
      <c r="D314" s="17">
        <v>1.3</v>
      </c>
      <c r="E314" s="17">
        <v>0.2</v>
      </c>
      <c r="F314" s="17">
        <v>6.7</v>
      </c>
      <c r="G314" s="17">
        <v>34.200000000000003</v>
      </c>
      <c r="H314" s="17">
        <v>0.04</v>
      </c>
      <c r="I314" s="17">
        <v>0.02</v>
      </c>
      <c r="J314" s="17">
        <v>0</v>
      </c>
      <c r="K314" s="17">
        <v>0</v>
      </c>
      <c r="L314" s="17">
        <v>0</v>
      </c>
      <c r="M314" s="17">
        <v>122</v>
      </c>
      <c r="N314" s="17">
        <v>49</v>
      </c>
      <c r="O314" s="17">
        <v>7</v>
      </c>
      <c r="P314" s="17">
        <v>9.4</v>
      </c>
      <c r="Q314" s="17">
        <v>31.6</v>
      </c>
      <c r="R314" s="17">
        <v>0.78</v>
      </c>
      <c r="S314" s="17">
        <v>0</v>
      </c>
      <c r="T314" s="17">
        <v>6.18</v>
      </c>
      <c r="U314" s="17">
        <v>0</v>
      </c>
    </row>
    <row r="315" spans="1:21" ht="30" customHeight="1">
      <c r="A315" s="17" t="s">
        <v>182</v>
      </c>
      <c r="B315" s="17" t="s">
        <v>183</v>
      </c>
      <c r="C315" s="17">
        <v>100</v>
      </c>
      <c r="D315" s="17">
        <v>1.6</v>
      </c>
      <c r="E315" s="17">
        <v>0.2</v>
      </c>
      <c r="F315" s="17">
        <v>10.3</v>
      </c>
      <c r="G315" s="17">
        <v>49.6</v>
      </c>
      <c r="H315" s="17">
        <v>0.03</v>
      </c>
      <c r="I315" s="17">
        <v>0.01</v>
      </c>
      <c r="J315" s="17">
        <v>0</v>
      </c>
      <c r="K315" s="17">
        <v>0</v>
      </c>
      <c r="L315" s="17">
        <v>0</v>
      </c>
      <c r="M315" s="17">
        <v>90.75</v>
      </c>
      <c r="N315" s="17">
        <v>27.75</v>
      </c>
      <c r="O315" s="17">
        <v>4.5</v>
      </c>
      <c r="P315" s="17">
        <v>6.9</v>
      </c>
      <c r="Q315" s="17">
        <v>18.149999999999999</v>
      </c>
      <c r="R315" s="17">
        <v>0.44</v>
      </c>
      <c r="S315" s="17">
        <v>0</v>
      </c>
      <c r="T315" s="17">
        <v>0</v>
      </c>
      <c r="U315" s="17">
        <v>0</v>
      </c>
    </row>
    <row r="316" spans="1:21" ht="19.5" customHeight="1">
      <c r="A316" s="17"/>
      <c r="B316" s="7" t="s">
        <v>116</v>
      </c>
      <c r="C316" s="7">
        <f>C310+C311+C312+C313+C314+C315</f>
        <v>527</v>
      </c>
      <c r="D316" s="7">
        <f>D310+D311+D312+D313+D314+D315</f>
        <v>36.54</v>
      </c>
      <c r="E316" s="7">
        <f t="shared" ref="E316:U316" si="45">E310+E311+E312+E313+E314+E315</f>
        <v>13.099999999999996</v>
      </c>
      <c r="F316" s="7">
        <f t="shared" si="45"/>
        <v>71.100000000000009</v>
      </c>
      <c r="G316" s="7">
        <f t="shared" si="45"/>
        <v>548.79999999999995</v>
      </c>
      <c r="H316" s="7">
        <f t="shared" si="45"/>
        <v>0.16999999999999998</v>
      </c>
      <c r="I316" s="7">
        <f t="shared" si="45"/>
        <v>0.43000000000000005</v>
      </c>
      <c r="J316" s="7">
        <f t="shared" si="45"/>
        <v>57.14</v>
      </c>
      <c r="K316" s="7">
        <f t="shared" si="45"/>
        <v>0.15</v>
      </c>
      <c r="L316" s="7">
        <f t="shared" si="45"/>
        <v>1.45</v>
      </c>
      <c r="M316" s="7">
        <f t="shared" si="45"/>
        <v>565</v>
      </c>
      <c r="N316" s="7">
        <f t="shared" si="45"/>
        <v>355.29999999999995</v>
      </c>
      <c r="O316" s="7">
        <f t="shared" si="45"/>
        <v>362.43</v>
      </c>
      <c r="P316" s="7">
        <f t="shared" si="45"/>
        <v>63.5</v>
      </c>
      <c r="Q316" s="7">
        <f t="shared" si="45"/>
        <v>406.45</v>
      </c>
      <c r="R316" s="7">
        <f t="shared" si="45"/>
        <v>3.18</v>
      </c>
      <c r="S316" s="7">
        <f t="shared" si="45"/>
        <v>31.19</v>
      </c>
      <c r="T316" s="7">
        <f t="shared" si="45"/>
        <v>47.61</v>
      </c>
      <c r="U316" s="7">
        <f t="shared" si="45"/>
        <v>61.680000000000007</v>
      </c>
    </row>
    <row r="317" spans="1:21" ht="19.5" customHeight="1">
      <c r="A317" s="17"/>
      <c r="B317" s="7" t="s">
        <v>177</v>
      </c>
      <c r="C317" s="7"/>
      <c r="D317" s="7"/>
      <c r="E317" s="7"/>
      <c r="F317" s="7"/>
      <c r="G317" s="7"/>
      <c r="H317" s="7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7"/>
      <c r="T317" s="7"/>
      <c r="U317" s="7"/>
    </row>
    <row r="318" spans="1:21" ht="19.5" customHeight="1">
      <c r="A318" s="17" t="s">
        <v>29</v>
      </c>
      <c r="B318" s="17" t="s">
        <v>130</v>
      </c>
      <c r="C318" s="17">
        <v>200</v>
      </c>
      <c r="D318" s="17">
        <v>5.8</v>
      </c>
      <c r="E318" s="17">
        <v>5</v>
      </c>
      <c r="F318" s="17">
        <v>8</v>
      </c>
      <c r="G318" s="17">
        <v>100.2</v>
      </c>
      <c r="H318" s="17">
        <v>0.06</v>
      </c>
      <c r="I318" s="17">
        <v>0.27</v>
      </c>
      <c r="J318" s="17">
        <v>26.4</v>
      </c>
      <c r="K318" s="17">
        <v>0</v>
      </c>
      <c r="L318" s="17">
        <v>1</v>
      </c>
      <c r="M318" s="17">
        <v>76</v>
      </c>
      <c r="N318" s="17">
        <v>242</v>
      </c>
      <c r="O318" s="17">
        <v>211</v>
      </c>
      <c r="P318" s="17">
        <v>24</v>
      </c>
      <c r="Q318" s="17">
        <v>157</v>
      </c>
      <c r="R318" s="17">
        <v>0.2</v>
      </c>
      <c r="S318" s="17">
        <v>18</v>
      </c>
      <c r="T318" s="17">
        <v>3.5</v>
      </c>
      <c r="U318" s="17">
        <v>40</v>
      </c>
    </row>
    <row r="319" spans="1:21" ht="19.5" customHeight="1">
      <c r="A319" s="7"/>
      <c r="B319" s="7" t="s">
        <v>178</v>
      </c>
      <c r="C319" s="7">
        <f>C318</f>
        <v>200</v>
      </c>
      <c r="D319" s="7">
        <f t="shared" ref="D319:U319" si="46">D318</f>
        <v>5.8</v>
      </c>
      <c r="E319" s="7">
        <f t="shared" si="46"/>
        <v>5</v>
      </c>
      <c r="F319" s="7">
        <f t="shared" si="46"/>
        <v>8</v>
      </c>
      <c r="G319" s="7">
        <f t="shared" si="46"/>
        <v>100.2</v>
      </c>
      <c r="H319" s="7">
        <f t="shared" si="46"/>
        <v>0.06</v>
      </c>
      <c r="I319" s="7">
        <f t="shared" si="46"/>
        <v>0.27</v>
      </c>
      <c r="J319" s="7">
        <f t="shared" si="46"/>
        <v>26.4</v>
      </c>
      <c r="K319" s="7">
        <f t="shared" si="46"/>
        <v>0</v>
      </c>
      <c r="L319" s="7">
        <f t="shared" si="46"/>
        <v>1</v>
      </c>
      <c r="M319" s="7">
        <f t="shared" si="46"/>
        <v>76</v>
      </c>
      <c r="N319" s="7">
        <f t="shared" si="46"/>
        <v>242</v>
      </c>
      <c r="O319" s="7">
        <f t="shared" si="46"/>
        <v>211</v>
      </c>
      <c r="P319" s="7">
        <f t="shared" si="46"/>
        <v>24</v>
      </c>
      <c r="Q319" s="7">
        <f t="shared" si="46"/>
        <v>157</v>
      </c>
      <c r="R319" s="7">
        <f t="shared" si="46"/>
        <v>0.2</v>
      </c>
      <c r="S319" s="7">
        <f t="shared" si="46"/>
        <v>18</v>
      </c>
      <c r="T319" s="7">
        <f t="shared" si="46"/>
        <v>3.5</v>
      </c>
      <c r="U319" s="7">
        <f t="shared" si="46"/>
        <v>40</v>
      </c>
    </row>
    <row r="320" spans="1:21" ht="19.5" customHeight="1">
      <c r="A320" s="17"/>
      <c r="B320" s="21" t="s">
        <v>33</v>
      </c>
      <c r="C320" s="21">
        <f>C296+C304+C308+C316+C319</f>
        <v>2192</v>
      </c>
      <c r="D320" s="21">
        <f t="shared" ref="D320:U320" si="47">D296+D304+D308+D316+D319</f>
        <v>92.66</v>
      </c>
      <c r="E320" s="21">
        <f t="shared" si="47"/>
        <v>75.88</v>
      </c>
      <c r="F320" s="21">
        <f t="shared" si="47"/>
        <v>251.45</v>
      </c>
      <c r="G320" s="21">
        <f t="shared" si="47"/>
        <v>2060.5</v>
      </c>
      <c r="H320" s="21">
        <f t="shared" si="47"/>
        <v>0.58000000000000007</v>
      </c>
      <c r="I320" s="21">
        <f t="shared" si="47"/>
        <v>1.57</v>
      </c>
      <c r="J320" s="21">
        <f t="shared" si="47"/>
        <v>548.13</v>
      </c>
      <c r="K320" s="21">
        <f t="shared" si="47"/>
        <v>2.6300000000000003</v>
      </c>
      <c r="L320" s="21">
        <f t="shared" si="47"/>
        <v>32.459999999999994</v>
      </c>
      <c r="M320" s="21">
        <f t="shared" si="47"/>
        <v>1754.9499999999998</v>
      </c>
      <c r="N320" s="21">
        <f t="shared" si="47"/>
        <v>2248.67</v>
      </c>
      <c r="O320" s="21">
        <f t="shared" si="47"/>
        <v>1277.1099999999999</v>
      </c>
      <c r="P320" s="21">
        <f t="shared" si="47"/>
        <v>262.74</v>
      </c>
      <c r="Q320" s="21">
        <f t="shared" si="47"/>
        <v>1333.7</v>
      </c>
      <c r="R320" s="21">
        <f t="shared" si="47"/>
        <v>14.809999999999999</v>
      </c>
      <c r="S320" s="21">
        <f t="shared" si="47"/>
        <v>161.18</v>
      </c>
      <c r="T320" s="21">
        <f t="shared" si="47"/>
        <v>92.81</v>
      </c>
      <c r="U320" s="21">
        <f t="shared" si="47"/>
        <v>317.26</v>
      </c>
    </row>
    <row r="321" spans="1:21" ht="19.5" customHeight="1">
      <c r="A321" s="22"/>
      <c r="B321" s="23"/>
      <c r="C321" s="23"/>
      <c r="D321" s="23"/>
      <c r="E321" s="23"/>
      <c r="F321" s="23"/>
      <c r="G321" s="23"/>
      <c r="H321" s="23"/>
      <c r="I321" s="23"/>
      <c r="J321" s="23"/>
      <c r="K321" s="23"/>
      <c r="L321" s="23"/>
      <c r="M321" s="23"/>
      <c r="N321" s="23"/>
      <c r="O321" s="23"/>
      <c r="P321" s="23"/>
      <c r="Q321" s="23"/>
      <c r="R321" s="23"/>
      <c r="S321" s="23"/>
      <c r="T321" s="23"/>
      <c r="U321" s="23"/>
    </row>
    <row r="322" spans="1:21" ht="19.5" customHeight="1">
      <c r="A322" s="57" t="s">
        <v>164</v>
      </c>
      <c r="B322" s="57"/>
      <c r="C322" s="57"/>
      <c r="D322" s="57"/>
      <c r="E322" s="57"/>
      <c r="F322" s="57"/>
      <c r="G322" s="57"/>
      <c r="H322" s="57"/>
      <c r="I322" s="57"/>
      <c r="J322" s="57"/>
      <c r="K322" s="57"/>
      <c r="L322" s="57"/>
      <c r="M322" s="57"/>
      <c r="N322" s="57"/>
      <c r="O322" s="57"/>
      <c r="P322" s="57"/>
      <c r="Q322" s="57"/>
      <c r="R322" s="57"/>
      <c r="S322" s="57"/>
      <c r="T322" s="57"/>
      <c r="U322" s="57"/>
    </row>
    <row r="323" spans="1:21" ht="19.5" customHeight="1">
      <c r="A323" s="56" t="s">
        <v>0</v>
      </c>
      <c r="B323" s="56" t="s">
        <v>77</v>
      </c>
      <c r="C323" s="58" t="s">
        <v>1</v>
      </c>
      <c r="D323" s="60" t="s">
        <v>78</v>
      </c>
      <c r="E323" s="61"/>
      <c r="F323" s="62"/>
      <c r="G323" s="39" t="s">
        <v>5</v>
      </c>
      <c r="H323" s="63" t="s">
        <v>75</v>
      </c>
      <c r="I323" s="63"/>
      <c r="J323" s="63"/>
      <c r="K323" s="63"/>
      <c r="L323" s="63"/>
      <c r="M323" s="63" t="s">
        <v>76</v>
      </c>
      <c r="N323" s="63"/>
      <c r="O323" s="63"/>
      <c r="P323" s="63"/>
      <c r="Q323" s="63"/>
      <c r="R323" s="63"/>
      <c r="S323" s="63"/>
      <c r="T323" s="63"/>
      <c r="U323" s="63"/>
    </row>
    <row r="324" spans="1:21" ht="19.5" customHeight="1">
      <c r="A324" s="56"/>
      <c r="B324" s="56"/>
      <c r="C324" s="59"/>
      <c r="D324" s="10" t="s">
        <v>2</v>
      </c>
      <c r="E324" s="10" t="s">
        <v>3</v>
      </c>
      <c r="F324" s="10" t="s">
        <v>4</v>
      </c>
      <c r="G324" s="40"/>
      <c r="H324" s="24" t="s">
        <v>6</v>
      </c>
      <c r="I324" s="24" t="s">
        <v>7</v>
      </c>
      <c r="J324" s="24" t="s">
        <v>8</v>
      </c>
      <c r="K324" s="24" t="s">
        <v>9</v>
      </c>
      <c r="L324" s="24" t="s">
        <v>10</v>
      </c>
      <c r="M324" s="24" t="s">
        <v>11</v>
      </c>
      <c r="N324" s="24" t="s">
        <v>12</v>
      </c>
      <c r="O324" s="24" t="s">
        <v>13</v>
      </c>
      <c r="P324" s="24" t="s">
        <v>14</v>
      </c>
      <c r="Q324" s="24" t="s">
        <v>15</v>
      </c>
      <c r="R324" s="24" t="s">
        <v>16</v>
      </c>
      <c r="S324" s="24" t="s">
        <v>17</v>
      </c>
      <c r="T324" s="24" t="s">
        <v>18</v>
      </c>
      <c r="U324" s="24" t="s">
        <v>19</v>
      </c>
    </row>
    <row r="325" spans="1:21" ht="19.5" customHeight="1">
      <c r="A325" s="7"/>
      <c r="B325" s="7"/>
      <c r="C325" s="24" t="s">
        <v>20</v>
      </c>
      <c r="D325" s="24" t="s">
        <v>20</v>
      </c>
      <c r="E325" s="24" t="s">
        <v>20</v>
      </c>
      <c r="F325" s="24" t="s">
        <v>20</v>
      </c>
      <c r="G325" s="24" t="s">
        <v>21</v>
      </c>
      <c r="H325" s="24" t="s">
        <v>22</v>
      </c>
      <c r="I325" s="24" t="s">
        <v>22</v>
      </c>
      <c r="J325" s="24" t="s">
        <v>23</v>
      </c>
      <c r="K325" s="24" t="s">
        <v>24</v>
      </c>
      <c r="L325" s="24" t="s">
        <v>22</v>
      </c>
      <c r="M325" s="24" t="s">
        <v>22</v>
      </c>
      <c r="N325" s="24" t="s">
        <v>22</v>
      </c>
      <c r="O325" s="24" t="s">
        <v>22</v>
      </c>
      <c r="P325" s="24" t="s">
        <v>22</v>
      </c>
      <c r="Q325" s="24" t="s">
        <v>22</v>
      </c>
      <c r="R325" s="24" t="s">
        <v>22</v>
      </c>
      <c r="S325" s="24" t="s">
        <v>24</v>
      </c>
      <c r="T325" s="24" t="s">
        <v>24</v>
      </c>
      <c r="U325" s="24" t="s">
        <v>24</v>
      </c>
    </row>
    <row r="326" spans="1:21" ht="19.5" customHeight="1">
      <c r="A326" s="17"/>
      <c r="B326" s="7" t="s">
        <v>102</v>
      </c>
      <c r="C326" s="7"/>
      <c r="D326" s="7"/>
      <c r="E326" s="7"/>
      <c r="F326" s="7"/>
      <c r="G326" s="7"/>
      <c r="H326" s="7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7"/>
      <c r="T326" s="7"/>
      <c r="U326" s="7"/>
    </row>
    <row r="327" spans="1:21" ht="31.5" customHeight="1">
      <c r="A327" s="6" t="s">
        <v>132</v>
      </c>
      <c r="B327" s="6" t="s">
        <v>172</v>
      </c>
      <c r="C327" s="17">
        <v>15</v>
      </c>
      <c r="D327" s="17">
        <v>0.12</v>
      </c>
      <c r="E327" s="17">
        <v>10.88</v>
      </c>
      <c r="F327" s="17">
        <v>0.2</v>
      </c>
      <c r="G327" s="17">
        <v>99.1</v>
      </c>
      <c r="H327" s="17">
        <v>0</v>
      </c>
      <c r="I327" s="17">
        <v>0.01</v>
      </c>
      <c r="J327" s="17">
        <v>40.5</v>
      </c>
      <c r="K327" s="17">
        <v>0.2</v>
      </c>
      <c r="L327" s="17">
        <v>0</v>
      </c>
      <c r="M327" s="17">
        <v>2</v>
      </c>
      <c r="N327" s="17">
        <v>4</v>
      </c>
      <c r="O327" s="17">
        <v>3</v>
      </c>
      <c r="P327" s="17">
        <v>0</v>
      </c>
      <c r="Q327" s="17">
        <v>4</v>
      </c>
      <c r="R327" s="17">
        <v>0</v>
      </c>
      <c r="S327" s="17">
        <v>0</v>
      </c>
      <c r="T327" s="17">
        <v>0.1</v>
      </c>
      <c r="U327" s="17">
        <v>0.42</v>
      </c>
    </row>
    <row r="328" spans="1:21" ht="30" customHeight="1">
      <c r="A328" s="17" t="s">
        <v>165</v>
      </c>
      <c r="B328" s="17" t="s">
        <v>166</v>
      </c>
      <c r="C328" s="17">
        <v>200</v>
      </c>
      <c r="D328" s="17">
        <v>5.5</v>
      </c>
      <c r="E328" s="17">
        <v>4.5</v>
      </c>
      <c r="F328" s="17">
        <v>17.899999999999999</v>
      </c>
      <c r="G328" s="17">
        <v>134.19999999999999</v>
      </c>
      <c r="H328" s="17">
        <v>0.06</v>
      </c>
      <c r="I328" s="17">
        <v>0.18</v>
      </c>
      <c r="J328" s="17">
        <v>23.88</v>
      </c>
      <c r="K328" s="17">
        <v>0.03</v>
      </c>
      <c r="L328" s="17">
        <v>0.73</v>
      </c>
      <c r="M328" s="17">
        <v>112.64</v>
      </c>
      <c r="N328" s="17">
        <v>186.54</v>
      </c>
      <c r="O328" s="17">
        <v>170.09</v>
      </c>
      <c r="P328" s="17">
        <v>19.32</v>
      </c>
      <c r="Q328" s="17">
        <v>122.38</v>
      </c>
      <c r="R328" s="17">
        <v>0.36</v>
      </c>
      <c r="S328" s="17">
        <v>20.84</v>
      </c>
      <c r="T328" s="17">
        <v>2.48</v>
      </c>
      <c r="U328" s="17">
        <v>31.74</v>
      </c>
    </row>
    <row r="329" spans="1:21" ht="19.5" customHeight="1">
      <c r="A329" s="17" t="s">
        <v>27</v>
      </c>
      <c r="B329" s="17" t="s">
        <v>28</v>
      </c>
      <c r="C329" s="17">
        <v>200</v>
      </c>
      <c r="D329" s="17">
        <v>1.6</v>
      </c>
      <c r="E329" s="17">
        <v>1.1000000000000001</v>
      </c>
      <c r="F329" s="17">
        <v>8.6</v>
      </c>
      <c r="G329" s="17">
        <v>50.9</v>
      </c>
      <c r="H329" s="17">
        <v>0.01</v>
      </c>
      <c r="I329" s="17">
        <v>7.0000000000000007E-2</v>
      </c>
      <c r="J329" s="17">
        <v>6.9</v>
      </c>
      <c r="K329" s="17">
        <v>0</v>
      </c>
      <c r="L329" s="17">
        <v>0.3</v>
      </c>
      <c r="M329" s="17">
        <v>19.68</v>
      </c>
      <c r="N329" s="17">
        <v>81.349999999999994</v>
      </c>
      <c r="O329" s="17">
        <v>103.48</v>
      </c>
      <c r="P329" s="17">
        <v>9.92</v>
      </c>
      <c r="Q329" s="17">
        <v>46.33</v>
      </c>
      <c r="R329" s="17">
        <v>0.78</v>
      </c>
      <c r="S329" s="17">
        <v>4.5</v>
      </c>
      <c r="T329" s="17">
        <v>0.88</v>
      </c>
      <c r="U329" s="17">
        <v>10</v>
      </c>
    </row>
    <row r="330" spans="1:21" ht="19.5" customHeight="1">
      <c r="A330" s="17" t="s">
        <v>29</v>
      </c>
      <c r="B330" s="17" t="s">
        <v>30</v>
      </c>
      <c r="C330" s="17">
        <v>30</v>
      </c>
      <c r="D330" s="17">
        <v>2.2999999999999998</v>
      </c>
      <c r="E330" s="17">
        <v>0.2</v>
      </c>
      <c r="F330" s="17">
        <v>14.8</v>
      </c>
      <c r="G330" s="17">
        <v>70.3</v>
      </c>
      <c r="H330" s="17">
        <v>0.03</v>
      </c>
      <c r="I330" s="17">
        <v>0.01</v>
      </c>
      <c r="J330" s="17">
        <v>0</v>
      </c>
      <c r="K330" s="17">
        <v>0</v>
      </c>
      <c r="L330" s="17">
        <v>0</v>
      </c>
      <c r="M330" s="17">
        <v>149.69999999999999</v>
      </c>
      <c r="N330" s="17">
        <v>27.9</v>
      </c>
      <c r="O330" s="17">
        <v>6</v>
      </c>
      <c r="P330" s="17">
        <v>4.2</v>
      </c>
      <c r="Q330" s="17">
        <v>19.5</v>
      </c>
      <c r="R330" s="17">
        <v>0.33</v>
      </c>
      <c r="S330" s="17">
        <v>0.96</v>
      </c>
      <c r="T330" s="17">
        <v>1.8</v>
      </c>
      <c r="U330" s="17">
        <v>4.3499999999999996</v>
      </c>
    </row>
    <row r="331" spans="1:21" ht="19.5" customHeight="1">
      <c r="A331" s="17" t="s">
        <v>29</v>
      </c>
      <c r="B331" s="17" t="s">
        <v>31</v>
      </c>
      <c r="C331" s="17">
        <v>20</v>
      </c>
      <c r="D331" s="17">
        <v>1.3</v>
      </c>
      <c r="E331" s="17">
        <v>0.2</v>
      </c>
      <c r="F331" s="17">
        <v>6.7</v>
      </c>
      <c r="G331" s="17">
        <v>34.200000000000003</v>
      </c>
      <c r="H331" s="17">
        <v>0.04</v>
      </c>
      <c r="I331" s="17">
        <v>0.02</v>
      </c>
      <c r="J331" s="17">
        <v>0</v>
      </c>
      <c r="K331" s="17">
        <v>0</v>
      </c>
      <c r="L331" s="17">
        <v>0</v>
      </c>
      <c r="M331" s="17">
        <v>122</v>
      </c>
      <c r="N331" s="17">
        <v>49</v>
      </c>
      <c r="O331" s="17">
        <v>7</v>
      </c>
      <c r="P331" s="17">
        <v>9.4</v>
      </c>
      <c r="Q331" s="17">
        <v>31.6</v>
      </c>
      <c r="R331" s="17">
        <v>0.78</v>
      </c>
      <c r="S331" s="17">
        <v>0</v>
      </c>
      <c r="T331" s="17">
        <v>6.18</v>
      </c>
      <c r="U331" s="17">
        <v>0</v>
      </c>
    </row>
    <row r="332" spans="1:21" ht="19.5" customHeight="1">
      <c r="A332" s="6" t="s">
        <v>180</v>
      </c>
      <c r="B332" s="6" t="s">
        <v>179</v>
      </c>
      <c r="C332" s="17">
        <v>40</v>
      </c>
      <c r="D332" s="17">
        <v>4.78</v>
      </c>
      <c r="E332" s="17">
        <v>4.05</v>
      </c>
      <c r="F332" s="17">
        <v>0.25</v>
      </c>
      <c r="G332" s="17">
        <v>56.6</v>
      </c>
      <c r="H332" s="17">
        <v>0.02</v>
      </c>
      <c r="I332" s="17">
        <v>0.14000000000000001</v>
      </c>
      <c r="J332" s="17">
        <v>62.4</v>
      </c>
      <c r="K332" s="17">
        <v>0.88</v>
      </c>
      <c r="L332" s="17">
        <v>0</v>
      </c>
      <c r="M332" s="17">
        <v>40.74</v>
      </c>
      <c r="N332" s="17">
        <v>46.48</v>
      </c>
      <c r="O332" s="17">
        <v>19.36</v>
      </c>
      <c r="P332" s="17">
        <v>4.18</v>
      </c>
      <c r="Q332" s="17">
        <v>66.819999999999993</v>
      </c>
      <c r="R332" s="17">
        <v>0.87</v>
      </c>
      <c r="S332" s="17">
        <v>8</v>
      </c>
      <c r="T332" s="17">
        <v>10.8</v>
      </c>
      <c r="U332" s="17">
        <v>22</v>
      </c>
    </row>
    <row r="333" spans="1:21" ht="19.5" customHeight="1">
      <c r="A333" s="17"/>
      <c r="B333" s="7" t="s">
        <v>32</v>
      </c>
      <c r="C333" s="7">
        <f>C327+C328+C329+C330+C331+C332</f>
        <v>505</v>
      </c>
      <c r="D333" s="7">
        <f t="shared" ref="D333:U333" si="48">D327+D328+D329+D330+D331+D332</f>
        <v>15.600000000000001</v>
      </c>
      <c r="E333" s="7">
        <f t="shared" si="48"/>
        <v>20.93</v>
      </c>
      <c r="F333" s="7">
        <f t="shared" si="48"/>
        <v>48.45</v>
      </c>
      <c r="G333" s="7">
        <f t="shared" si="48"/>
        <v>445.3</v>
      </c>
      <c r="H333" s="7">
        <f t="shared" si="48"/>
        <v>0.15999999999999998</v>
      </c>
      <c r="I333" s="7">
        <f t="shared" si="48"/>
        <v>0.43000000000000005</v>
      </c>
      <c r="J333" s="7">
        <f t="shared" si="48"/>
        <v>133.68</v>
      </c>
      <c r="K333" s="7">
        <f t="shared" si="48"/>
        <v>1.1100000000000001</v>
      </c>
      <c r="L333" s="7">
        <f t="shared" si="48"/>
        <v>1.03</v>
      </c>
      <c r="M333" s="7">
        <f t="shared" si="48"/>
        <v>446.76</v>
      </c>
      <c r="N333" s="7">
        <f t="shared" si="48"/>
        <v>395.27</v>
      </c>
      <c r="O333" s="7">
        <f t="shared" si="48"/>
        <v>308.93</v>
      </c>
      <c r="P333" s="7">
        <f t="shared" si="48"/>
        <v>47.02</v>
      </c>
      <c r="Q333" s="7">
        <f t="shared" si="48"/>
        <v>290.63</v>
      </c>
      <c r="R333" s="7">
        <f t="shared" si="48"/>
        <v>3.12</v>
      </c>
      <c r="S333" s="7">
        <f t="shared" si="48"/>
        <v>34.299999999999997</v>
      </c>
      <c r="T333" s="7">
        <f t="shared" si="48"/>
        <v>22.240000000000002</v>
      </c>
      <c r="U333" s="7">
        <f t="shared" si="48"/>
        <v>68.509999999999991</v>
      </c>
    </row>
    <row r="334" spans="1:21" ht="19.5" customHeight="1">
      <c r="A334" s="17"/>
      <c r="B334" s="7" t="s">
        <v>105</v>
      </c>
      <c r="C334" s="17"/>
      <c r="D334" s="17"/>
      <c r="E334" s="17"/>
      <c r="F334" s="17"/>
      <c r="G334" s="17"/>
      <c r="H334" s="17"/>
      <c r="I334" s="17"/>
      <c r="J334" s="17"/>
      <c r="K334" s="17"/>
      <c r="L334" s="17"/>
      <c r="M334" s="17"/>
      <c r="N334" s="17"/>
      <c r="O334" s="17"/>
      <c r="P334" s="17"/>
      <c r="Q334" s="17"/>
      <c r="R334" s="17"/>
      <c r="S334" s="17"/>
      <c r="T334" s="17"/>
      <c r="U334" s="17"/>
    </row>
    <row r="335" spans="1:21" ht="30" customHeight="1">
      <c r="A335" s="17" t="s">
        <v>38</v>
      </c>
      <c r="B335" s="6" t="s">
        <v>64</v>
      </c>
      <c r="C335" s="17">
        <v>60</v>
      </c>
      <c r="D335" s="17">
        <v>0.8</v>
      </c>
      <c r="E335" s="17">
        <v>2.7</v>
      </c>
      <c r="F335" s="17">
        <v>4.5999999999999996</v>
      </c>
      <c r="G335" s="17">
        <v>45.6</v>
      </c>
      <c r="H335" s="17">
        <v>0.01</v>
      </c>
      <c r="I335" s="17">
        <v>0.02</v>
      </c>
      <c r="J335" s="17">
        <v>0.68</v>
      </c>
      <c r="K335" s="17">
        <v>0</v>
      </c>
      <c r="L335" s="17">
        <v>2.2799999999999998</v>
      </c>
      <c r="M335" s="17">
        <v>78.77</v>
      </c>
      <c r="N335" s="17">
        <v>136.27000000000001</v>
      </c>
      <c r="O335" s="17">
        <v>19.21</v>
      </c>
      <c r="P335" s="17">
        <v>10.95</v>
      </c>
      <c r="Q335" s="17">
        <v>21.51</v>
      </c>
      <c r="R335" s="17">
        <v>0.7</v>
      </c>
      <c r="S335" s="17">
        <v>11.99</v>
      </c>
      <c r="T335" s="17">
        <v>0.35</v>
      </c>
      <c r="U335" s="17">
        <v>11.4</v>
      </c>
    </row>
    <row r="336" spans="1:21" ht="19.5" customHeight="1">
      <c r="A336" s="17" t="s">
        <v>122</v>
      </c>
      <c r="B336" s="17" t="s">
        <v>123</v>
      </c>
      <c r="C336" s="17">
        <v>200</v>
      </c>
      <c r="D336" s="17">
        <v>4.8</v>
      </c>
      <c r="E336" s="17">
        <v>5.8</v>
      </c>
      <c r="F336" s="17">
        <v>13.6</v>
      </c>
      <c r="G336" s="17">
        <v>125.5</v>
      </c>
      <c r="H336" s="17">
        <v>0.06</v>
      </c>
      <c r="I336" s="17">
        <v>0.05</v>
      </c>
      <c r="J336" s="17">
        <v>103.93</v>
      </c>
      <c r="K336" s="17">
        <v>0</v>
      </c>
      <c r="L336" s="17">
        <v>5.54</v>
      </c>
      <c r="M336" s="17">
        <v>196.79</v>
      </c>
      <c r="N336" s="17">
        <v>334.95</v>
      </c>
      <c r="O336" s="17">
        <v>21.08</v>
      </c>
      <c r="P336" s="17">
        <v>19.71</v>
      </c>
      <c r="Q336" s="17">
        <v>51.39</v>
      </c>
      <c r="R336" s="17">
        <v>0.71</v>
      </c>
      <c r="S336" s="17">
        <v>16.600000000000001</v>
      </c>
      <c r="T336" s="17">
        <v>0.75</v>
      </c>
      <c r="U336" s="17">
        <v>28.28</v>
      </c>
    </row>
    <row r="337" spans="1:21" ht="19.5" customHeight="1">
      <c r="A337" s="17" t="s">
        <v>49</v>
      </c>
      <c r="B337" s="6" t="s">
        <v>40</v>
      </c>
      <c r="C337" s="17">
        <v>150</v>
      </c>
      <c r="D337" s="17">
        <v>5.3</v>
      </c>
      <c r="E337" s="17">
        <v>4.9000000000000004</v>
      </c>
      <c r="F337" s="17">
        <v>32.799999999999997</v>
      </c>
      <c r="G337" s="17">
        <v>196.8</v>
      </c>
      <c r="H337" s="17">
        <v>0.06</v>
      </c>
      <c r="I337" s="17">
        <v>0.02</v>
      </c>
      <c r="J337" s="17">
        <v>18.36</v>
      </c>
      <c r="K337" s="17">
        <v>0.09</v>
      </c>
      <c r="L337" s="17">
        <v>0</v>
      </c>
      <c r="M337" s="17">
        <v>149.04</v>
      </c>
      <c r="N337" s="17">
        <v>53.8</v>
      </c>
      <c r="O337" s="17">
        <v>105.83</v>
      </c>
      <c r="P337" s="17">
        <v>7.19</v>
      </c>
      <c r="Q337" s="17">
        <v>40.700000000000003</v>
      </c>
      <c r="R337" s="17">
        <v>0.73</v>
      </c>
      <c r="S337" s="17">
        <v>20.77</v>
      </c>
      <c r="T337" s="17">
        <v>0.06</v>
      </c>
      <c r="U337" s="17">
        <v>11.92</v>
      </c>
    </row>
    <row r="338" spans="1:21" ht="29.25" customHeight="1">
      <c r="A338" s="6" t="s">
        <v>89</v>
      </c>
      <c r="B338" s="6" t="s">
        <v>93</v>
      </c>
      <c r="C338" s="14" t="s">
        <v>175</v>
      </c>
      <c r="D338" s="3">
        <v>10.81</v>
      </c>
      <c r="E338" s="3">
        <v>10.4</v>
      </c>
      <c r="F338" s="3">
        <v>8.42</v>
      </c>
      <c r="G338" s="3">
        <v>168.9</v>
      </c>
      <c r="H338" s="3">
        <v>0</v>
      </c>
      <c r="I338" s="3">
        <v>0</v>
      </c>
      <c r="J338" s="3">
        <v>38.450000000000003</v>
      </c>
      <c r="K338" s="3">
        <v>0.01</v>
      </c>
      <c r="L338" s="3">
        <v>1.79</v>
      </c>
      <c r="M338" s="3">
        <v>3</v>
      </c>
      <c r="N338" s="3">
        <v>43</v>
      </c>
      <c r="O338" s="3">
        <v>45.75</v>
      </c>
      <c r="P338" s="3">
        <v>35.130000000000003</v>
      </c>
      <c r="Q338" s="3">
        <v>109</v>
      </c>
      <c r="R338" s="3">
        <v>1.6</v>
      </c>
      <c r="S338" s="3">
        <v>0</v>
      </c>
      <c r="T338" s="3">
        <v>0</v>
      </c>
      <c r="U338" s="3">
        <v>0</v>
      </c>
    </row>
    <row r="339" spans="1:21" ht="19.5" customHeight="1">
      <c r="A339" s="17" t="s">
        <v>47</v>
      </c>
      <c r="B339" s="6" t="s">
        <v>151</v>
      </c>
      <c r="C339" s="17">
        <v>200</v>
      </c>
      <c r="D339" s="17">
        <v>1</v>
      </c>
      <c r="E339" s="17">
        <v>0.1</v>
      </c>
      <c r="F339" s="17">
        <v>15.6</v>
      </c>
      <c r="G339" s="17">
        <v>66.900000000000006</v>
      </c>
      <c r="H339" s="17">
        <v>0.01</v>
      </c>
      <c r="I339" s="17">
        <v>0.03</v>
      </c>
      <c r="J339" s="17">
        <v>69.959999999999994</v>
      </c>
      <c r="K339" s="17">
        <v>0</v>
      </c>
      <c r="L339" s="17">
        <v>0.32</v>
      </c>
      <c r="M339" s="17">
        <v>2.64</v>
      </c>
      <c r="N339" s="17">
        <v>285.2</v>
      </c>
      <c r="O339" s="17">
        <v>90.5</v>
      </c>
      <c r="P339" s="17">
        <v>18.27</v>
      </c>
      <c r="Q339" s="17">
        <v>25.4</v>
      </c>
      <c r="R339" s="17">
        <v>0.57999999999999996</v>
      </c>
      <c r="S339" s="17">
        <v>0</v>
      </c>
      <c r="T339" s="17">
        <v>0</v>
      </c>
      <c r="U339" s="17">
        <v>0</v>
      </c>
    </row>
    <row r="340" spans="1:21" ht="19.5" customHeight="1">
      <c r="A340" s="17" t="s">
        <v>29</v>
      </c>
      <c r="B340" s="17" t="s">
        <v>30</v>
      </c>
      <c r="C340" s="17">
        <v>30</v>
      </c>
      <c r="D340" s="17">
        <v>2.2999999999999998</v>
      </c>
      <c r="E340" s="17">
        <v>0.2</v>
      </c>
      <c r="F340" s="17">
        <v>14.8</v>
      </c>
      <c r="G340" s="17">
        <v>70.3</v>
      </c>
      <c r="H340" s="17">
        <v>0.03</v>
      </c>
      <c r="I340" s="17">
        <v>0.01</v>
      </c>
      <c r="J340" s="17">
        <v>0</v>
      </c>
      <c r="K340" s="17">
        <v>0</v>
      </c>
      <c r="L340" s="17">
        <v>0</v>
      </c>
      <c r="M340" s="17">
        <v>149.69999999999999</v>
      </c>
      <c r="N340" s="17">
        <v>27.9</v>
      </c>
      <c r="O340" s="17">
        <v>6</v>
      </c>
      <c r="P340" s="17">
        <v>4.2</v>
      </c>
      <c r="Q340" s="17">
        <v>19.5</v>
      </c>
      <c r="R340" s="17">
        <v>0.33</v>
      </c>
      <c r="S340" s="17">
        <v>0.96</v>
      </c>
      <c r="T340" s="17">
        <v>1.8</v>
      </c>
      <c r="U340" s="17">
        <v>4.3499999999999996</v>
      </c>
    </row>
    <row r="341" spans="1:21" ht="19.5" customHeight="1">
      <c r="A341" s="17"/>
      <c r="B341" s="7" t="s">
        <v>108</v>
      </c>
      <c r="C341" s="7">
        <v>745</v>
      </c>
      <c r="D341" s="7">
        <f>D335+D336+D337+D338+D339+D340</f>
        <v>25.01</v>
      </c>
      <c r="E341" s="7">
        <f t="shared" ref="E341:U341" si="49">E335+E336+E337+E338+E339+E340</f>
        <v>24.1</v>
      </c>
      <c r="F341" s="7">
        <f t="shared" si="49"/>
        <v>89.82</v>
      </c>
      <c r="G341" s="7">
        <f t="shared" si="49"/>
        <v>673.99999999999989</v>
      </c>
      <c r="H341" s="7">
        <f t="shared" si="49"/>
        <v>0.17</v>
      </c>
      <c r="I341" s="7">
        <f t="shared" si="49"/>
        <v>0.13</v>
      </c>
      <c r="J341" s="7">
        <f t="shared" si="49"/>
        <v>231.38</v>
      </c>
      <c r="K341" s="7">
        <f t="shared" si="49"/>
        <v>9.9999999999999992E-2</v>
      </c>
      <c r="L341" s="7">
        <f t="shared" si="49"/>
        <v>9.93</v>
      </c>
      <c r="M341" s="7">
        <f t="shared" si="49"/>
        <v>579.94000000000005</v>
      </c>
      <c r="N341" s="7">
        <f t="shared" si="49"/>
        <v>881.12</v>
      </c>
      <c r="O341" s="7">
        <f t="shared" si="49"/>
        <v>288.37</v>
      </c>
      <c r="P341" s="7">
        <f t="shared" si="49"/>
        <v>95.45</v>
      </c>
      <c r="Q341" s="7">
        <f t="shared" si="49"/>
        <v>267.5</v>
      </c>
      <c r="R341" s="7">
        <f t="shared" si="49"/>
        <v>4.6499999999999995</v>
      </c>
      <c r="S341" s="7">
        <f t="shared" si="49"/>
        <v>50.32</v>
      </c>
      <c r="T341" s="7">
        <f t="shared" si="49"/>
        <v>2.96</v>
      </c>
      <c r="U341" s="7">
        <f t="shared" si="49"/>
        <v>55.95</v>
      </c>
    </row>
    <row r="342" spans="1:21" ht="19.5" customHeight="1">
      <c r="A342" s="17"/>
      <c r="B342" s="7" t="s">
        <v>109</v>
      </c>
      <c r="C342" s="17"/>
      <c r="D342" s="17"/>
      <c r="E342" s="17"/>
      <c r="F342" s="17"/>
      <c r="G342" s="17"/>
      <c r="H342" s="17"/>
      <c r="I342" s="17"/>
      <c r="J342" s="17"/>
      <c r="K342" s="17"/>
      <c r="L342" s="17"/>
      <c r="M342" s="17"/>
      <c r="N342" s="17"/>
      <c r="O342" s="17"/>
      <c r="P342" s="17"/>
      <c r="Q342" s="17"/>
      <c r="R342" s="17"/>
      <c r="S342" s="17"/>
      <c r="T342" s="17"/>
      <c r="U342" s="17"/>
    </row>
    <row r="343" spans="1:21" ht="19.5" customHeight="1">
      <c r="A343" s="17" t="s">
        <v>29</v>
      </c>
      <c r="B343" s="17" t="s">
        <v>125</v>
      </c>
      <c r="C343" s="17">
        <v>200</v>
      </c>
      <c r="D343" s="17">
        <v>1</v>
      </c>
      <c r="E343" s="17">
        <v>0.2</v>
      </c>
      <c r="F343" s="17">
        <v>20.2</v>
      </c>
      <c r="G343" s="17">
        <v>86.6</v>
      </c>
      <c r="H343" s="17">
        <v>0.02</v>
      </c>
      <c r="I343" s="17">
        <v>0.02</v>
      </c>
      <c r="J343" s="17">
        <v>0</v>
      </c>
      <c r="K343" s="17">
        <v>0</v>
      </c>
      <c r="L343" s="17">
        <v>4</v>
      </c>
      <c r="M343" s="17">
        <v>12</v>
      </c>
      <c r="N343" s="17">
        <v>240</v>
      </c>
      <c r="O343" s="17">
        <v>14</v>
      </c>
      <c r="P343" s="17">
        <v>8</v>
      </c>
      <c r="Q343" s="17">
        <v>14</v>
      </c>
      <c r="R343" s="17">
        <v>2.8</v>
      </c>
      <c r="S343" s="17">
        <v>0</v>
      </c>
      <c r="T343" s="17">
        <v>0</v>
      </c>
      <c r="U343" s="17">
        <v>0</v>
      </c>
    </row>
    <row r="344" spans="1:21" ht="30" customHeight="1">
      <c r="A344" s="17" t="s">
        <v>29</v>
      </c>
      <c r="B344" s="17" t="s">
        <v>124</v>
      </c>
      <c r="C344" s="17">
        <v>30</v>
      </c>
      <c r="D344" s="17">
        <v>0.84</v>
      </c>
      <c r="E344" s="17">
        <v>0.99</v>
      </c>
      <c r="F344" s="17">
        <v>23.19</v>
      </c>
      <c r="G344" s="17">
        <v>105</v>
      </c>
      <c r="H344" s="17">
        <v>0.01</v>
      </c>
      <c r="I344" s="17">
        <v>0.01</v>
      </c>
      <c r="J344" s="17">
        <v>0.54</v>
      </c>
      <c r="K344" s="17">
        <v>0</v>
      </c>
      <c r="L344" s="17">
        <v>0</v>
      </c>
      <c r="M344" s="17">
        <v>11.17</v>
      </c>
      <c r="N344" s="17">
        <v>34.86</v>
      </c>
      <c r="O344" s="17">
        <v>4.22</v>
      </c>
      <c r="P344" s="17">
        <v>2.61</v>
      </c>
      <c r="Q344" s="17">
        <v>9.4</v>
      </c>
      <c r="R344" s="17">
        <v>0.39</v>
      </c>
      <c r="S344" s="17">
        <v>0</v>
      </c>
      <c r="T344" s="17">
        <v>0</v>
      </c>
      <c r="U344" s="17">
        <v>0</v>
      </c>
    </row>
    <row r="345" spans="1:21" ht="17.25" customHeight="1">
      <c r="A345" s="17"/>
      <c r="B345" s="7" t="s">
        <v>111</v>
      </c>
      <c r="C345" s="7">
        <f>C343+C344</f>
        <v>230</v>
      </c>
      <c r="D345" s="7">
        <f t="shared" ref="D345:U345" si="50">D343+D344</f>
        <v>1.8399999999999999</v>
      </c>
      <c r="E345" s="7">
        <f t="shared" si="50"/>
        <v>1.19</v>
      </c>
      <c r="F345" s="7">
        <f t="shared" si="50"/>
        <v>43.39</v>
      </c>
      <c r="G345" s="7">
        <f t="shared" si="50"/>
        <v>191.6</v>
      </c>
      <c r="H345" s="7">
        <f t="shared" si="50"/>
        <v>0.03</v>
      </c>
      <c r="I345" s="7">
        <f t="shared" si="50"/>
        <v>0.03</v>
      </c>
      <c r="J345" s="7">
        <f t="shared" si="50"/>
        <v>0.54</v>
      </c>
      <c r="K345" s="7">
        <f t="shared" si="50"/>
        <v>0</v>
      </c>
      <c r="L345" s="7">
        <f t="shared" si="50"/>
        <v>4</v>
      </c>
      <c r="M345" s="7">
        <f t="shared" si="50"/>
        <v>23.17</v>
      </c>
      <c r="N345" s="7">
        <f t="shared" si="50"/>
        <v>274.86</v>
      </c>
      <c r="O345" s="7">
        <f t="shared" si="50"/>
        <v>18.22</v>
      </c>
      <c r="P345" s="7">
        <f t="shared" si="50"/>
        <v>10.61</v>
      </c>
      <c r="Q345" s="7">
        <f t="shared" si="50"/>
        <v>23.4</v>
      </c>
      <c r="R345" s="7">
        <f t="shared" si="50"/>
        <v>3.19</v>
      </c>
      <c r="S345" s="7">
        <f t="shared" si="50"/>
        <v>0</v>
      </c>
      <c r="T345" s="7">
        <f t="shared" si="50"/>
        <v>0</v>
      </c>
      <c r="U345" s="7">
        <f t="shared" si="50"/>
        <v>0</v>
      </c>
    </row>
    <row r="346" spans="1:21" ht="19.5" customHeight="1">
      <c r="A346" s="17"/>
      <c r="B346" s="7" t="s">
        <v>112</v>
      </c>
      <c r="C346" s="17"/>
      <c r="D346" s="17"/>
      <c r="E346" s="17"/>
      <c r="F346" s="17"/>
      <c r="G346" s="17"/>
      <c r="H346" s="17"/>
      <c r="I346" s="17"/>
      <c r="J346" s="17"/>
      <c r="K346" s="17"/>
      <c r="L346" s="17"/>
      <c r="M346" s="17"/>
      <c r="N346" s="17"/>
      <c r="O346" s="17"/>
      <c r="P346" s="17"/>
      <c r="Q346" s="17"/>
      <c r="R346" s="17"/>
      <c r="S346" s="17"/>
      <c r="T346" s="17"/>
      <c r="U346" s="17"/>
    </row>
    <row r="347" spans="1:21" ht="19.5" customHeight="1">
      <c r="A347" s="17" t="s">
        <v>34</v>
      </c>
      <c r="B347" s="17" t="s">
        <v>35</v>
      </c>
      <c r="C347" s="25" t="s">
        <v>63</v>
      </c>
      <c r="D347" s="17">
        <v>21</v>
      </c>
      <c r="E347" s="17">
        <v>7</v>
      </c>
      <c r="F347" s="17">
        <v>17.5</v>
      </c>
      <c r="G347" s="17">
        <v>217.3</v>
      </c>
      <c r="H347" s="17">
        <v>0.14000000000000001</v>
      </c>
      <c r="I347" s="17">
        <v>0.11</v>
      </c>
      <c r="J347" s="17">
        <v>259.68</v>
      </c>
      <c r="K347" s="17">
        <v>0</v>
      </c>
      <c r="L347" s="17">
        <v>11.25</v>
      </c>
      <c r="M347" s="17">
        <v>281.38</v>
      </c>
      <c r="N347" s="17">
        <v>738.57</v>
      </c>
      <c r="O347" s="17">
        <v>32.19</v>
      </c>
      <c r="P347" s="17">
        <v>93.35</v>
      </c>
      <c r="Q347" s="17">
        <v>192.51</v>
      </c>
      <c r="R347" s="17">
        <v>2.13</v>
      </c>
      <c r="S347" s="17">
        <v>42.97</v>
      </c>
      <c r="T347" s="17">
        <v>17.04</v>
      </c>
      <c r="U347" s="17">
        <v>156.36000000000001</v>
      </c>
    </row>
    <row r="348" spans="1:21" ht="19.5" customHeight="1">
      <c r="A348" s="17" t="s">
        <v>113</v>
      </c>
      <c r="B348" s="17" t="s">
        <v>114</v>
      </c>
      <c r="C348" s="17">
        <v>200</v>
      </c>
      <c r="D348" s="17">
        <v>0.5</v>
      </c>
      <c r="E348" s="17">
        <v>0</v>
      </c>
      <c r="F348" s="17">
        <v>19.8</v>
      </c>
      <c r="G348" s="17">
        <v>81</v>
      </c>
      <c r="H348" s="17">
        <v>0</v>
      </c>
      <c r="I348" s="17">
        <v>0</v>
      </c>
      <c r="J348" s="17">
        <v>15</v>
      </c>
      <c r="K348" s="17">
        <v>0</v>
      </c>
      <c r="L348" s="17">
        <v>0.02</v>
      </c>
      <c r="M348" s="17">
        <v>0.05</v>
      </c>
      <c r="N348" s="17">
        <v>0.17</v>
      </c>
      <c r="O348" s="17">
        <v>108.08</v>
      </c>
      <c r="P348" s="17">
        <v>2.11</v>
      </c>
      <c r="Q348" s="17">
        <v>4.3099999999999996</v>
      </c>
      <c r="R348" s="17">
        <v>0.08</v>
      </c>
      <c r="S348" s="17">
        <v>0</v>
      </c>
      <c r="T348" s="17">
        <v>0</v>
      </c>
      <c r="U348" s="17">
        <v>0</v>
      </c>
    </row>
    <row r="349" spans="1:21" ht="19.5" customHeight="1">
      <c r="A349" s="17" t="s">
        <v>29</v>
      </c>
      <c r="B349" s="17" t="s">
        <v>30</v>
      </c>
      <c r="C349" s="17">
        <v>30</v>
      </c>
      <c r="D349" s="17">
        <v>2.2999999999999998</v>
      </c>
      <c r="E349" s="17">
        <v>0.2</v>
      </c>
      <c r="F349" s="17">
        <v>14.8</v>
      </c>
      <c r="G349" s="17">
        <v>70.3</v>
      </c>
      <c r="H349" s="17">
        <v>0.03</v>
      </c>
      <c r="I349" s="17">
        <v>0.01</v>
      </c>
      <c r="J349" s="17">
        <v>0</v>
      </c>
      <c r="K349" s="17">
        <v>0</v>
      </c>
      <c r="L349" s="17">
        <v>0</v>
      </c>
      <c r="M349" s="17">
        <v>149.69999999999999</v>
      </c>
      <c r="N349" s="17">
        <v>27.9</v>
      </c>
      <c r="O349" s="17">
        <v>6</v>
      </c>
      <c r="P349" s="17">
        <v>4.2</v>
      </c>
      <c r="Q349" s="17">
        <v>19.5</v>
      </c>
      <c r="R349" s="17">
        <v>0.33</v>
      </c>
      <c r="S349" s="17">
        <v>0.96</v>
      </c>
      <c r="T349" s="17">
        <v>1.8</v>
      </c>
      <c r="U349" s="17">
        <v>4.3499999999999996</v>
      </c>
    </row>
    <row r="350" spans="1:21" ht="19.5" customHeight="1">
      <c r="A350" s="17" t="s">
        <v>29</v>
      </c>
      <c r="B350" s="17" t="s">
        <v>152</v>
      </c>
      <c r="C350" s="17">
        <v>100</v>
      </c>
      <c r="D350" s="17">
        <v>1.5</v>
      </c>
      <c r="E350" s="17">
        <v>0</v>
      </c>
      <c r="F350" s="17">
        <v>22.4</v>
      </c>
      <c r="G350" s="17">
        <v>95.6</v>
      </c>
      <c r="H350" s="17">
        <v>0.04</v>
      </c>
      <c r="I350" s="17">
        <v>0.05</v>
      </c>
      <c r="J350" s="17">
        <v>20</v>
      </c>
      <c r="K350" s="17">
        <v>0</v>
      </c>
      <c r="L350" s="17">
        <v>10</v>
      </c>
      <c r="M350" s="17">
        <v>31</v>
      </c>
      <c r="N350" s="17">
        <v>348</v>
      </c>
      <c r="O350" s="17">
        <v>8</v>
      </c>
      <c r="P350" s="17">
        <v>42</v>
      </c>
      <c r="Q350" s="17">
        <v>28</v>
      </c>
      <c r="R350" s="17">
        <v>0.6</v>
      </c>
      <c r="S350" s="17">
        <v>0.05</v>
      </c>
      <c r="T350" s="17">
        <v>1</v>
      </c>
      <c r="U350" s="17">
        <v>2.2000000000000002</v>
      </c>
    </row>
    <row r="351" spans="1:21" ht="19.5" customHeight="1">
      <c r="A351" s="17"/>
      <c r="B351" s="7" t="s">
        <v>116</v>
      </c>
      <c r="C351" s="7">
        <v>530</v>
      </c>
      <c r="D351" s="7">
        <f>D347+D348+D349+D350</f>
        <v>25.3</v>
      </c>
      <c r="E351" s="7">
        <f t="shared" ref="E351:U351" si="51">E347+E348+E349+E350</f>
        <v>7.2</v>
      </c>
      <c r="F351" s="7">
        <f t="shared" si="51"/>
        <v>74.5</v>
      </c>
      <c r="G351" s="7">
        <f t="shared" si="51"/>
        <v>464.20000000000005</v>
      </c>
      <c r="H351" s="7">
        <f t="shared" si="51"/>
        <v>0.21000000000000002</v>
      </c>
      <c r="I351" s="7">
        <f t="shared" si="51"/>
        <v>0.16999999999999998</v>
      </c>
      <c r="J351" s="7">
        <f t="shared" si="51"/>
        <v>294.68</v>
      </c>
      <c r="K351" s="7">
        <f t="shared" si="51"/>
        <v>0</v>
      </c>
      <c r="L351" s="7">
        <f t="shared" si="51"/>
        <v>21.27</v>
      </c>
      <c r="M351" s="7">
        <f t="shared" si="51"/>
        <v>462.13</v>
      </c>
      <c r="N351" s="7">
        <f t="shared" si="51"/>
        <v>1114.6399999999999</v>
      </c>
      <c r="O351" s="7">
        <f t="shared" si="51"/>
        <v>154.26999999999998</v>
      </c>
      <c r="P351" s="7">
        <f t="shared" si="51"/>
        <v>141.66</v>
      </c>
      <c r="Q351" s="7">
        <f t="shared" si="51"/>
        <v>244.32</v>
      </c>
      <c r="R351" s="7">
        <f t="shared" si="51"/>
        <v>3.14</v>
      </c>
      <c r="S351" s="7">
        <f t="shared" si="51"/>
        <v>43.98</v>
      </c>
      <c r="T351" s="7">
        <f t="shared" si="51"/>
        <v>19.84</v>
      </c>
      <c r="U351" s="7">
        <f t="shared" si="51"/>
        <v>162.91</v>
      </c>
    </row>
    <row r="352" spans="1:21" ht="19.5" customHeight="1">
      <c r="A352" s="17"/>
      <c r="B352" s="7" t="s">
        <v>177</v>
      </c>
      <c r="C352" s="7"/>
      <c r="D352" s="7"/>
      <c r="E352" s="7"/>
      <c r="F352" s="7"/>
      <c r="G352" s="7"/>
      <c r="H352" s="7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7"/>
      <c r="T352" s="7"/>
      <c r="U352" s="7"/>
    </row>
    <row r="353" spans="1:21" ht="19.5" customHeight="1">
      <c r="A353" s="17" t="s">
        <v>29</v>
      </c>
      <c r="B353" s="17" t="s">
        <v>115</v>
      </c>
      <c r="C353" s="17">
        <v>200</v>
      </c>
      <c r="D353" s="17">
        <v>5.8</v>
      </c>
      <c r="E353" s="17">
        <v>5</v>
      </c>
      <c r="F353" s="17">
        <v>8.4</v>
      </c>
      <c r="G353" s="17">
        <v>101.8</v>
      </c>
      <c r="H353" s="17">
        <v>0.03</v>
      </c>
      <c r="I353" s="17">
        <v>0.21</v>
      </c>
      <c r="J353" s="17">
        <v>26.4</v>
      </c>
      <c r="K353" s="17">
        <v>0</v>
      </c>
      <c r="L353" s="17">
        <v>0</v>
      </c>
      <c r="M353" s="17">
        <v>76</v>
      </c>
      <c r="N353" s="17">
        <v>242</v>
      </c>
      <c r="O353" s="17">
        <v>218</v>
      </c>
      <c r="P353" s="17">
        <v>24</v>
      </c>
      <c r="Q353" s="17">
        <v>160</v>
      </c>
      <c r="R353" s="17">
        <v>0.2</v>
      </c>
      <c r="S353" s="17">
        <v>18</v>
      </c>
      <c r="T353" s="17">
        <v>1.8</v>
      </c>
      <c r="U353" s="17">
        <v>40</v>
      </c>
    </row>
    <row r="354" spans="1:21" ht="19.5" customHeight="1">
      <c r="A354" s="7"/>
      <c r="B354" s="7" t="s">
        <v>178</v>
      </c>
      <c r="C354" s="7">
        <f>C353</f>
        <v>200</v>
      </c>
      <c r="D354" s="7">
        <f t="shared" ref="D354:U354" si="52">D353</f>
        <v>5.8</v>
      </c>
      <c r="E354" s="7">
        <f t="shared" si="52"/>
        <v>5</v>
      </c>
      <c r="F354" s="7">
        <f t="shared" si="52"/>
        <v>8.4</v>
      </c>
      <c r="G354" s="7">
        <f t="shared" si="52"/>
        <v>101.8</v>
      </c>
      <c r="H354" s="7">
        <f t="shared" si="52"/>
        <v>0.03</v>
      </c>
      <c r="I354" s="7">
        <f t="shared" si="52"/>
        <v>0.21</v>
      </c>
      <c r="J354" s="7">
        <f t="shared" si="52"/>
        <v>26.4</v>
      </c>
      <c r="K354" s="7">
        <f t="shared" si="52"/>
        <v>0</v>
      </c>
      <c r="L354" s="7">
        <f t="shared" si="52"/>
        <v>0</v>
      </c>
      <c r="M354" s="7">
        <f t="shared" si="52"/>
        <v>76</v>
      </c>
      <c r="N354" s="7">
        <f t="shared" si="52"/>
        <v>242</v>
      </c>
      <c r="O354" s="7">
        <f t="shared" si="52"/>
        <v>218</v>
      </c>
      <c r="P354" s="7">
        <f t="shared" si="52"/>
        <v>24</v>
      </c>
      <c r="Q354" s="7">
        <f t="shared" si="52"/>
        <v>160</v>
      </c>
      <c r="R354" s="7">
        <f t="shared" si="52"/>
        <v>0.2</v>
      </c>
      <c r="S354" s="7">
        <f t="shared" si="52"/>
        <v>18</v>
      </c>
      <c r="T354" s="7">
        <f t="shared" si="52"/>
        <v>1.8</v>
      </c>
      <c r="U354" s="7">
        <f t="shared" si="52"/>
        <v>40</v>
      </c>
    </row>
    <row r="355" spans="1:21" ht="19.5" customHeight="1">
      <c r="A355" s="17"/>
      <c r="B355" s="21" t="s">
        <v>33</v>
      </c>
      <c r="C355" s="21">
        <f>C333+C341+C345+C351+C354</f>
        <v>2210</v>
      </c>
      <c r="D355" s="21">
        <f t="shared" ref="D355:U355" si="53">D333+D341+D345+D351+D354</f>
        <v>73.55</v>
      </c>
      <c r="E355" s="21">
        <f t="shared" si="53"/>
        <v>58.42</v>
      </c>
      <c r="F355" s="21">
        <f t="shared" si="53"/>
        <v>264.55999999999995</v>
      </c>
      <c r="G355" s="21">
        <f t="shared" si="53"/>
        <v>1876.8999999999999</v>
      </c>
      <c r="H355" s="21">
        <f t="shared" si="53"/>
        <v>0.60000000000000009</v>
      </c>
      <c r="I355" s="21">
        <f t="shared" si="53"/>
        <v>0.97</v>
      </c>
      <c r="J355" s="21">
        <f t="shared" si="53"/>
        <v>686.68</v>
      </c>
      <c r="K355" s="21">
        <f t="shared" si="53"/>
        <v>1.2100000000000002</v>
      </c>
      <c r="L355" s="21">
        <f t="shared" si="53"/>
        <v>36.229999999999997</v>
      </c>
      <c r="M355" s="21">
        <f t="shared" si="53"/>
        <v>1588</v>
      </c>
      <c r="N355" s="21">
        <f t="shared" si="53"/>
        <v>2907.89</v>
      </c>
      <c r="O355" s="21">
        <f t="shared" si="53"/>
        <v>987.79</v>
      </c>
      <c r="P355" s="21">
        <f t="shared" si="53"/>
        <v>318.74</v>
      </c>
      <c r="Q355" s="21">
        <f t="shared" si="53"/>
        <v>985.84999999999991</v>
      </c>
      <c r="R355" s="21">
        <f t="shared" si="53"/>
        <v>14.299999999999999</v>
      </c>
      <c r="S355" s="21">
        <f t="shared" si="53"/>
        <v>146.6</v>
      </c>
      <c r="T355" s="21">
        <f t="shared" si="53"/>
        <v>46.84</v>
      </c>
      <c r="U355" s="21">
        <f t="shared" si="53"/>
        <v>327.37</v>
      </c>
    </row>
    <row r="356" spans="1:21" ht="19.5" customHeight="1"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</row>
    <row r="357" spans="1:21" ht="19.5" customHeight="1"/>
    <row r="358" spans="1:21" ht="19.5" customHeight="1">
      <c r="A358" s="5"/>
      <c r="B358" s="5"/>
      <c r="C358" s="5"/>
      <c r="D358" s="43" t="s">
        <v>86</v>
      </c>
      <c r="E358" s="43"/>
      <c r="F358" s="43"/>
      <c r="G358" s="43"/>
      <c r="H358" s="43"/>
      <c r="I358" s="43"/>
      <c r="J358" s="43"/>
      <c r="K358" s="43"/>
      <c r="L358" s="43"/>
      <c r="M358" s="43"/>
      <c r="N358" s="43"/>
      <c r="O358" s="43"/>
      <c r="P358" s="5"/>
      <c r="Q358" s="5"/>
      <c r="R358" s="5"/>
      <c r="S358" s="5"/>
      <c r="T358" s="5"/>
    </row>
    <row r="359" spans="1:21" ht="19.5" customHeight="1">
      <c r="A359" s="37"/>
      <c r="B359" s="37"/>
      <c r="C359" s="37"/>
      <c r="D359" s="37"/>
      <c r="E359" s="37"/>
      <c r="F359" s="37"/>
      <c r="G359" s="37"/>
      <c r="H359" s="37"/>
      <c r="I359" s="37"/>
      <c r="J359" s="37"/>
      <c r="K359" s="37"/>
      <c r="L359" s="37"/>
      <c r="M359" s="37"/>
      <c r="N359" s="37"/>
      <c r="O359" s="37"/>
      <c r="P359" s="37"/>
      <c r="Q359" s="37"/>
      <c r="R359" s="37"/>
      <c r="S359" s="37"/>
      <c r="T359" s="5"/>
    </row>
    <row r="360" spans="1:21" ht="15.75">
      <c r="A360" s="5"/>
      <c r="B360" s="42" t="s">
        <v>79</v>
      </c>
      <c r="C360" s="33" t="s">
        <v>78</v>
      </c>
      <c r="D360" s="33"/>
      <c r="E360" s="33"/>
      <c r="F360" s="39" t="s">
        <v>5</v>
      </c>
      <c r="G360" s="41" t="s">
        <v>75</v>
      </c>
      <c r="H360" s="41"/>
      <c r="I360" s="41"/>
      <c r="J360" s="41"/>
      <c r="K360" s="41"/>
      <c r="L360" s="41" t="s">
        <v>76</v>
      </c>
      <c r="M360" s="41"/>
      <c r="N360" s="41"/>
      <c r="O360" s="41"/>
      <c r="P360" s="41"/>
      <c r="Q360" s="41"/>
      <c r="R360" s="41"/>
      <c r="S360" s="41"/>
      <c r="T360" s="41"/>
    </row>
    <row r="361" spans="1:21" ht="30">
      <c r="A361" s="5"/>
      <c r="B361" s="42"/>
      <c r="C361" s="8" t="s">
        <v>2</v>
      </c>
      <c r="D361" s="7" t="s">
        <v>3</v>
      </c>
      <c r="E361" s="7" t="s">
        <v>4</v>
      </c>
      <c r="F361" s="40"/>
      <c r="G361" s="18" t="s">
        <v>6</v>
      </c>
      <c r="H361" s="18" t="s">
        <v>7</v>
      </c>
      <c r="I361" s="18" t="s">
        <v>8</v>
      </c>
      <c r="J361" s="18" t="s">
        <v>9</v>
      </c>
      <c r="K361" s="18" t="s">
        <v>10</v>
      </c>
      <c r="L361" s="18" t="s">
        <v>11</v>
      </c>
      <c r="M361" s="18" t="s">
        <v>12</v>
      </c>
      <c r="N361" s="18" t="s">
        <v>13</v>
      </c>
      <c r="O361" s="18" t="s">
        <v>14</v>
      </c>
      <c r="P361" s="18" t="s">
        <v>15</v>
      </c>
      <c r="Q361" s="18" t="s">
        <v>16</v>
      </c>
      <c r="R361" s="18" t="s">
        <v>17</v>
      </c>
      <c r="S361" s="18" t="s">
        <v>18</v>
      </c>
      <c r="T361" s="18" t="s">
        <v>19</v>
      </c>
    </row>
    <row r="362" spans="1:21">
      <c r="B362" s="42"/>
      <c r="C362" s="18" t="s">
        <v>20</v>
      </c>
      <c r="D362" s="18" t="s">
        <v>20</v>
      </c>
      <c r="E362" s="18" t="s">
        <v>20</v>
      </c>
      <c r="F362" s="19" t="s">
        <v>21</v>
      </c>
      <c r="G362" s="18" t="s">
        <v>22</v>
      </c>
      <c r="H362" s="18" t="s">
        <v>22</v>
      </c>
      <c r="I362" s="18" t="s">
        <v>23</v>
      </c>
      <c r="J362" s="18" t="s">
        <v>24</v>
      </c>
      <c r="K362" s="18" t="s">
        <v>22</v>
      </c>
      <c r="L362" s="18" t="s">
        <v>22</v>
      </c>
      <c r="M362" s="18" t="s">
        <v>22</v>
      </c>
      <c r="N362" s="18" t="s">
        <v>22</v>
      </c>
      <c r="O362" s="18" t="s">
        <v>22</v>
      </c>
      <c r="P362" s="18" t="s">
        <v>22</v>
      </c>
      <c r="Q362" s="18" t="s">
        <v>22</v>
      </c>
      <c r="R362" s="18" t="s">
        <v>24</v>
      </c>
      <c r="S362" s="18" t="s">
        <v>24</v>
      </c>
      <c r="T362" s="18" t="s">
        <v>24</v>
      </c>
    </row>
    <row r="363" spans="1:21">
      <c r="B363" s="4" t="s">
        <v>80</v>
      </c>
      <c r="C363" s="11">
        <f>D40+D75+D110+D145+D179+D215+D249+D284+D320+D355</f>
        <v>794.54</v>
      </c>
      <c r="D363" s="11">
        <f>E40+E75+E110+E145+E179+E215+E249+E284+E320+E355</f>
        <v>683.75</v>
      </c>
      <c r="E363" s="11">
        <f>F40+F75+F110+F145+F179+F215+F249+F284+F320+F355</f>
        <v>2725.2799999999997</v>
      </c>
      <c r="F363" s="11">
        <f>G40+G75+G110+G145+G179+G215+G249+G284+G320+G355</f>
        <v>20248.650000000001</v>
      </c>
      <c r="G363" s="11">
        <f>H40+H75+H110+H145+H179+H215+H249+H284+H320+H355</f>
        <v>7.1800000000000015</v>
      </c>
      <c r="H363" s="11">
        <f>I40+I75+I110+I145+I179+I215+I249+I284+I320+I355</f>
        <v>12.040000000000001</v>
      </c>
      <c r="I363" s="11">
        <f>J40+J75+J110+J145+J179+J215+J249+J284+J320+J355</f>
        <v>5801.2000000000007</v>
      </c>
      <c r="J363" s="11">
        <f>K40+K75+K110+K145+K179+K215+K249+K284+K320+K355</f>
        <v>11.720000000000002</v>
      </c>
      <c r="K363" s="11">
        <f>L40+L75+L110+L145+L179+L215+L249+L284+L320+L355</f>
        <v>531.67999999999995</v>
      </c>
      <c r="L363" s="11">
        <f>M40+M75+M110+M145+M179+M215+M249+M284+M320+M355</f>
        <v>17975.309999999998</v>
      </c>
      <c r="M363" s="11">
        <f>N40+N75+N110+N145+N179+N215+N249+N284+N320+N355</f>
        <v>26077.009999999995</v>
      </c>
      <c r="N363" s="11">
        <f>O40+O75+O110+O145+O179+O215+O249+O284+O320+O355</f>
        <v>11764.900000000001</v>
      </c>
      <c r="O363" s="11">
        <f>P40+P75+P110+P145+P179+P215+P249+P284+P320+P355</f>
        <v>3427.83</v>
      </c>
      <c r="P363" s="11">
        <f>Q40+Q75+Q110+Q145+Q179+Q215+Q249+Q284+Q320+Q355</f>
        <v>12635.360000000002</v>
      </c>
      <c r="Q363" s="11">
        <f>R40+R75+R110+R145+R179+R215+R249+R284+R320+R355</f>
        <v>149.17000000000002</v>
      </c>
      <c r="R363" s="11">
        <f>S40+S75+S110+S145+S179+S215+S249+S284+S320+S355</f>
        <v>1898.4399999999998</v>
      </c>
      <c r="S363" s="11">
        <f>T40+T75+T110+T145+T179+T215+T249+T284+T320+T355</f>
        <v>604.87</v>
      </c>
      <c r="T363" s="11">
        <f>U40+U75+U110+U145+U179+U215+U249+U284+U320+U355</f>
        <v>3780.2700000000004</v>
      </c>
    </row>
    <row r="364" spans="1:21">
      <c r="B364" s="4" t="s">
        <v>81</v>
      </c>
      <c r="C364" s="12">
        <f>C363/10</f>
        <v>79.453999999999994</v>
      </c>
      <c r="D364" s="12">
        <f t="shared" ref="D364:T364" si="54">D363/10</f>
        <v>68.375</v>
      </c>
      <c r="E364" s="12">
        <f t="shared" si="54"/>
        <v>272.52799999999996</v>
      </c>
      <c r="F364" s="12">
        <f t="shared" si="54"/>
        <v>2024.8650000000002</v>
      </c>
      <c r="G364" s="12">
        <f t="shared" si="54"/>
        <v>0.71800000000000019</v>
      </c>
      <c r="H364" s="12">
        <f t="shared" si="54"/>
        <v>1.2040000000000002</v>
      </c>
      <c r="I364" s="12">
        <f t="shared" si="54"/>
        <v>580.12000000000012</v>
      </c>
      <c r="J364" s="12">
        <f t="shared" si="54"/>
        <v>1.1720000000000002</v>
      </c>
      <c r="K364" s="12">
        <f t="shared" si="54"/>
        <v>53.167999999999992</v>
      </c>
      <c r="L364" s="12">
        <f t="shared" si="54"/>
        <v>1797.5309999999997</v>
      </c>
      <c r="M364" s="12">
        <f t="shared" si="54"/>
        <v>2607.7009999999996</v>
      </c>
      <c r="N364" s="12">
        <f t="shared" si="54"/>
        <v>1176.4900000000002</v>
      </c>
      <c r="O364" s="12">
        <f t="shared" si="54"/>
        <v>342.78300000000002</v>
      </c>
      <c r="P364" s="12">
        <f t="shared" si="54"/>
        <v>1263.5360000000003</v>
      </c>
      <c r="Q364" s="12">
        <f t="shared" si="54"/>
        <v>14.917000000000002</v>
      </c>
      <c r="R364" s="12">
        <f t="shared" si="54"/>
        <v>189.84399999999999</v>
      </c>
      <c r="S364" s="12">
        <f t="shared" si="54"/>
        <v>60.487000000000002</v>
      </c>
      <c r="T364" s="12">
        <f t="shared" si="54"/>
        <v>378.02700000000004</v>
      </c>
    </row>
    <row r="365" spans="1:21" ht="45">
      <c r="B365" s="6" t="s">
        <v>82</v>
      </c>
      <c r="C365" s="13">
        <f>C363*4/F363*100</f>
        <v>15.69566366152805</v>
      </c>
      <c r="D365" s="13">
        <v>30.47</v>
      </c>
      <c r="E365" s="13">
        <f>E363*4*100/F363</f>
        <v>53.836280443387579</v>
      </c>
      <c r="F365" s="15"/>
      <c r="G365" s="20"/>
      <c r="H365" s="20"/>
      <c r="I365" s="20"/>
      <c r="J365" s="20"/>
      <c r="K365" s="20"/>
      <c r="L365" s="20"/>
      <c r="M365" s="20"/>
      <c r="N365" s="20"/>
      <c r="O365" s="20"/>
      <c r="P365" s="20"/>
      <c r="Q365" s="20"/>
      <c r="R365" s="20"/>
      <c r="S365" s="20"/>
      <c r="T365" s="20"/>
    </row>
    <row r="367" spans="1:21">
      <c r="C367" s="35" t="s">
        <v>83</v>
      </c>
      <c r="D367" s="35"/>
      <c r="E367" s="35"/>
      <c r="F367" s="35"/>
      <c r="G367" s="35"/>
      <c r="H367" s="35"/>
      <c r="I367" s="35"/>
      <c r="J367" s="35"/>
      <c r="K367" s="35"/>
      <c r="L367" s="35"/>
      <c r="M367" s="35"/>
      <c r="N367" s="35"/>
      <c r="O367" s="35"/>
      <c r="P367" s="35"/>
      <c r="Q367" s="35"/>
      <c r="R367" s="35"/>
      <c r="S367" s="35"/>
      <c r="T367" s="35"/>
    </row>
    <row r="369" spans="2:10">
      <c r="B369" s="2" t="s">
        <v>84</v>
      </c>
      <c r="C369" s="56" t="s">
        <v>167</v>
      </c>
      <c r="D369" s="56"/>
      <c r="E369" s="56" t="s">
        <v>168</v>
      </c>
      <c r="F369" s="56"/>
      <c r="G369" s="56" t="s">
        <v>169</v>
      </c>
      <c r="H369" s="56"/>
      <c r="I369" s="56" t="s">
        <v>170</v>
      </c>
      <c r="J369" s="56"/>
    </row>
    <row r="370" spans="2:10">
      <c r="B370" s="16" t="s">
        <v>85</v>
      </c>
      <c r="C370" s="34">
        <f>(C17+C53+C87+C122+C157+C192+C227+C261+C296+C333)/10</f>
        <v>509.4</v>
      </c>
      <c r="D370" s="34"/>
      <c r="E370" s="34">
        <f>(C26+C61+C96+C131+C164+C200+C235+C269+C304+C341)/10</f>
        <v>741.4</v>
      </c>
      <c r="F370" s="34"/>
      <c r="G370" s="34">
        <f>(C30+C65+C100+C135+C168+C204+C239+C273+C308+C345)/10</f>
        <v>236</v>
      </c>
      <c r="H370" s="34"/>
      <c r="I370" s="34">
        <f>(C36+C71+C106+C141+C175+C211+C245+C280+C316+C351)/10</f>
        <v>574.4</v>
      </c>
      <c r="J370" s="34"/>
    </row>
    <row r="372" spans="2:10">
      <c r="B372" s="36" t="s">
        <v>87</v>
      </c>
      <c r="C372" s="37"/>
      <c r="D372" s="37"/>
      <c r="E372" s="37"/>
      <c r="F372" s="37"/>
      <c r="G372" s="37"/>
      <c r="H372" s="37"/>
      <c r="I372" s="37"/>
      <c r="J372" s="37"/>
    </row>
  </sheetData>
  <mergeCells count="105">
    <mergeCell ref="A1:B1"/>
    <mergeCell ref="O1:U1"/>
    <mergeCell ref="A2:G2"/>
    <mergeCell ref="O2:U2"/>
    <mergeCell ref="A3:G3"/>
    <mergeCell ref="O3:U3"/>
    <mergeCell ref="A42:U42"/>
    <mergeCell ref="A43:A44"/>
    <mergeCell ref="B43:B44"/>
    <mergeCell ref="C43:C44"/>
    <mergeCell ref="D43:F43"/>
    <mergeCell ref="G43:G44"/>
    <mergeCell ref="H43:L43"/>
    <mergeCell ref="M43:U43"/>
    <mergeCell ref="A5:U5"/>
    <mergeCell ref="A7:U7"/>
    <mergeCell ref="A8:A9"/>
    <mergeCell ref="B8:B9"/>
    <mergeCell ref="C8:C9"/>
    <mergeCell ref="D8:F8"/>
    <mergeCell ref="G8:G9"/>
    <mergeCell ref="H8:L8"/>
    <mergeCell ref="M8:U8"/>
    <mergeCell ref="A112:U112"/>
    <mergeCell ref="A113:A114"/>
    <mergeCell ref="B113:B114"/>
    <mergeCell ref="C113:C114"/>
    <mergeCell ref="D113:F113"/>
    <mergeCell ref="G113:G114"/>
    <mergeCell ref="H113:L113"/>
    <mergeCell ref="M113:U113"/>
    <mergeCell ref="A77:U77"/>
    <mergeCell ref="A78:A79"/>
    <mergeCell ref="B78:B79"/>
    <mergeCell ref="C78:C79"/>
    <mergeCell ref="D78:F78"/>
    <mergeCell ref="G78:G79"/>
    <mergeCell ref="H78:L78"/>
    <mergeCell ref="M78:U78"/>
    <mergeCell ref="A146:U146"/>
    <mergeCell ref="A147:U147"/>
    <mergeCell ref="A148:A149"/>
    <mergeCell ref="B148:B149"/>
    <mergeCell ref="C148:C149"/>
    <mergeCell ref="D148:F148"/>
    <mergeCell ref="G148:G149"/>
    <mergeCell ref="H148:L148"/>
    <mergeCell ref="M148:U148"/>
    <mergeCell ref="A217:U217"/>
    <mergeCell ref="A218:A219"/>
    <mergeCell ref="B218:B219"/>
    <mergeCell ref="C218:C219"/>
    <mergeCell ref="D218:F218"/>
    <mergeCell ref="G218:G219"/>
    <mergeCell ref="H218:L218"/>
    <mergeCell ref="M218:U218"/>
    <mergeCell ref="A181:U181"/>
    <mergeCell ref="A182:A183"/>
    <mergeCell ref="B182:B183"/>
    <mergeCell ref="C182:C183"/>
    <mergeCell ref="D182:F182"/>
    <mergeCell ref="G182:G183"/>
    <mergeCell ref="H182:L182"/>
    <mergeCell ref="M182:U182"/>
    <mergeCell ref="A286:U286"/>
    <mergeCell ref="A287:A288"/>
    <mergeCell ref="B287:B288"/>
    <mergeCell ref="C287:C288"/>
    <mergeCell ref="D287:F287"/>
    <mergeCell ref="G287:G288"/>
    <mergeCell ref="H287:L287"/>
    <mergeCell ref="M287:U287"/>
    <mergeCell ref="A251:U251"/>
    <mergeCell ref="A252:A253"/>
    <mergeCell ref="B252:B253"/>
    <mergeCell ref="C252:C253"/>
    <mergeCell ref="D252:F252"/>
    <mergeCell ref="G252:G253"/>
    <mergeCell ref="H252:L252"/>
    <mergeCell ref="M252:U252"/>
    <mergeCell ref="D358:O358"/>
    <mergeCell ref="A359:S359"/>
    <mergeCell ref="B360:B362"/>
    <mergeCell ref="C360:E360"/>
    <mergeCell ref="F360:F361"/>
    <mergeCell ref="G360:K360"/>
    <mergeCell ref="L360:T360"/>
    <mergeCell ref="A322:U322"/>
    <mergeCell ref="A323:A324"/>
    <mergeCell ref="B323:B324"/>
    <mergeCell ref="C323:C324"/>
    <mergeCell ref="D323:F323"/>
    <mergeCell ref="G323:G324"/>
    <mergeCell ref="H323:L323"/>
    <mergeCell ref="M323:U323"/>
    <mergeCell ref="B372:J372"/>
    <mergeCell ref="C367:T367"/>
    <mergeCell ref="C369:D369"/>
    <mergeCell ref="E369:F369"/>
    <mergeCell ref="G369:H369"/>
    <mergeCell ref="I369:J369"/>
    <mergeCell ref="C370:D370"/>
    <mergeCell ref="E370:F370"/>
    <mergeCell ref="G370:H370"/>
    <mergeCell ref="I370:J370"/>
  </mergeCells>
  <pageMargins left="0.7" right="0.7" top="0.75" bottom="0.75" header="0.3" footer="0.3"/>
  <pageSetup paperSize="9" scale="59" orientation="landscape" r:id="rId1"/>
  <rowBreaks count="10" manualBreakCount="10">
    <brk id="41" max="16383" man="1"/>
    <brk id="76" max="16383" man="1"/>
    <brk id="111" max="16383" man="1"/>
    <brk id="146" max="16383" man="1"/>
    <brk id="180" max="16383" man="1"/>
    <brk id="216" max="16383" man="1"/>
    <brk id="250" max="16383" man="1"/>
    <brk id="285" max="16383" man="1"/>
    <brk id="321" max="16383" man="1"/>
    <brk id="35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интернат гимн</vt:lpstr>
      <vt:lpstr>'интернат гимн'!Область_печати</vt:lpstr>
    </vt:vector>
  </TitlesOfParts>
  <Manager/>
  <Company>Microsoft Corporation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MAXIM</cp:lastModifiedBy>
  <cp:lastPrinted>2022-02-16T10:49:20Z</cp:lastPrinted>
  <dcterms:created xsi:type="dcterms:W3CDTF">2021-09-10T05:35:55Z</dcterms:created>
  <dcterms:modified xsi:type="dcterms:W3CDTF">2022-02-16T10:49:21Z</dcterms:modified>
  <cp:category/>
</cp:coreProperties>
</file>